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CASO 1 y 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<sst xmlns="http://schemas.openxmlformats.org/spreadsheetml/2006/main" count="159" uniqueCount="37">
  <si>
    <t>PRESUPUESTO DE INGRESOS</t>
  </si>
  <si>
    <t>ENERO</t>
  </si>
  <si>
    <t>FEBRERO</t>
  </si>
  <si>
    <t>MARZO</t>
  </si>
  <si>
    <t>2o. TRIM.</t>
  </si>
  <si>
    <t>Con los siguientes datos determine el Presupuesto de Ingresos</t>
  </si>
  <si>
    <t>3er. TRIM.</t>
  </si>
  <si>
    <t>4o. TRIM.</t>
  </si>
  <si>
    <t>CONTADO</t>
  </si>
  <si>
    <t>CRÉDITO</t>
  </si>
  <si>
    <t xml:space="preserve">      1  )</t>
  </si>
  <si>
    <t xml:space="preserve">  2)  Se estima el 1% de CxC por cobro dudoso</t>
  </si>
  <si>
    <t xml:space="preserve">  3)  Del crédito el 80% se cobra en el mes , el 10% en el 2o. Mes y el resto en el siguiente mes.</t>
  </si>
  <si>
    <t xml:space="preserve">VENTAS  </t>
  </si>
  <si>
    <t>2o. TRIM</t>
  </si>
  <si>
    <t>3ER. TRIM.</t>
  </si>
  <si>
    <t>4o. TRIM</t>
  </si>
  <si>
    <t>TOTAL</t>
  </si>
  <si>
    <t xml:space="preserve"> </t>
  </si>
  <si>
    <t>ENERO cont.</t>
  </si>
  <si>
    <t>FEB.   Cont.</t>
  </si>
  <si>
    <t xml:space="preserve">         Créd.</t>
  </si>
  <si>
    <t>Mzo.   Cont.</t>
  </si>
  <si>
    <t xml:space="preserve">          Créd.</t>
  </si>
  <si>
    <t>2o.Trim.cont</t>
  </si>
  <si>
    <t xml:space="preserve">           Créd.</t>
  </si>
  <si>
    <t>3er.trim.cont</t>
  </si>
  <si>
    <t xml:space="preserve">           Cré</t>
  </si>
  <si>
    <t>4o.trim.cont</t>
  </si>
  <si>
    <t xml:space="preserve">  x 1%  =</t>
  </si>
  <si>
    <t>cobro dudoso</t>
  </si>
  <si>
    <t xml:space="preserve">  4)  Para los trimestres los créditos se consideran el 90%  en el trimestre de la venta y el resto </t>
  </si>
  <si>
    <t xml:space="preserve">       en el siguiente trimestre.</t>
  </si>
  <si>
    <t>R E S P U E S T A</t>
  </si>
  <si>
    <t>C A S O  No. 1</t>
  </si>
  <si>
    <t>DATOS :</t>
  </si>
  <si>
    <t>C A S O  No. 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</si>
</sst>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6"/>
  <sheetViews>
    <sheetView tabSelected="1" zoomScalePageLayoutView="0" workbookViewId="0" topLeftCell="D30">
      <selection activeCell="M32" sqref="M32"/>
    </sheetView>
  </sheetViews>
  <sheetFormatPr defaultColWidth="11.421875" defaultRowHeight="12.75"/>
  <cols>
    <col min="2" max="2" width="12.8515625" style="0" bestFit="1" customWidth="1"/>
    <col min="3" max="3" width="12.421875" style="0" customWidth="1"/>
    <col min="4" max="4" width="12.7109375" style="0" customWidth="1"/>
    <col min="5" max="5" width="14.57421875" style="0" customWidth="1"/>
    <col min="6" max="7" width="13.57421875" style="0" customWidth="1"/>
    <col min="8" max="8" width="13.8515625" style="0" customWidth="1"/>
    <col min="12" max="12" width="12.7109375" style="0" customWidth="1"/>
  </cols>
  <sheetData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2.5">
      <c r="A3" s="5" t="s">
        <v>0</v>
      </c>
      <c r="B3" s="1"/>
      <c r="C3" s="1"/>
      <c r="D3" s="1"/>
      <c r="E3" s="1"/>
      <c r="F3" s="1"/>
      <c r="G3" s="1"/>
      <c r="H3" s="1"/>
      <c r="I3" s="1"/>
      <c r="J3" s="1"/>
      <c r="K3" s="9" t="s">
        <v>0</v>
      </c>
      <c r="L3" s="9"/>
      <c r="M3" s="9"/>
      <c r="N3" s="9"/>
      <c r="O3" s="9"/>
      <c r="P3" s="9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5">
      <c r="A5" s="7" t="s">
        <v>34</v>
      </c>
      <c r="B5" s="1"/>
      <c r="C5" s="1"/>
      <c r="D5" s="1"/>
      <c r="E5" s="1"/>
      <c r="F5" s="1"/>
      <c r="G5" s="1"/>
      <c r="H5" s="1"/>
      <c r="I5" s="1"/>
      <c r="J5" s="1"/>
      <c r="K5" s="7" t="s">
        <v>34</v>
      </c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 t="s">
        <v>5</v>
      </c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5">
      <c r="A9" s="7" t="s">
        <v>35</v>
      </c>
      <c r="B9" s="1"/>
      <c r="C9" s="1"/>
      <c r="D9" s="1"/>
      <c r="E9" s="1"/>
      <c r="F9" s="1"/>
      <c r="G9" s="1"/>
      <c r="H9" s="1"/>
      <c r="I9" s="1"/>
      <c r="J9" s="1"/>
      <c r="K9" s="7" t="s">
        <v>35</v>
      </c>
      <c r="L9" s="1"/>
      <c r="M9" s="1"/>
      <c r="N9" s="1"/>
      <c r="O9" s="1"/>
      <c r="P9" s="1"/>
      <c r="Q9" s="1"/>
    </row>
    <row r="10" spans="1:17" ht="15">
      <c r="A10" s="1" t="s">
        <v>10</v>
      </c>
      <c r="B10" s="1" t="s">
        <v>8</v>
      </c>
      <c r="C10" s="1" t="s">
        <v>9</v>
      </c>
      <c r="D10" s="1"/>
      <c r="E10" s="1" t="s">
        <v>30</v>
      </c>
      <c r="F10" s="1"/>
      <c r="G10" s="1"/>
      <c r="H10" s="1"/>
      <c r="I10" s="1"/>
      <c r="J10" s="1"/>
      <c r="K10" s="1" t="s">
        <v>10</v>
      </c>
      <c r="L10" s="1" t="s">
        <v>8</v>
      </c>
      <c r="M10" s="1" t="s">
        <v>9</v>
      </c>
      <c r="N10" s="1"/>
      <c r="O10" s="1" t="s">
        <v>30</v>
      </c>
      <c r="P10" s="1"/>
      <c r="Q10" s="1"/>
    </row>
    <row r="11" spans="1:17" ht="15">
      <c r="A11" s="2" t="s">
        <v>1</v>
      </c>
      <c r="B11" s="2">
        <v>200000</v>
      </c>
      <c r="C11" s="2">
        <v>60000</v>
      </c>
      <c r="D11" s="2" t="s">
        <v>29</v>
      </c>
      <c r="E11" s="2">
        <f aca="true" t="shared" si="0" ref="E11:E16">C11*0.01</f>
        <v>600</v>
      </c>
      <c r="F11" s="2" t="s">
        <v>18</v>
      </c>
      <c r="G11" s="2"/>
      <c r="H11" s="2"/>
      <c r="I11" s="2"/>
      <c r="J11" s="2"/>
      <c r="K11" s="2" t="s">
        <v>1</v>
      </c>
      <c r="L11" s="2">
        <v>200000</v>
      </c>
      <c r="M11" s="2">
        <v>60000</v>
      </c>
      <c r="N11" s="2" t="s">
        <v>29</v>
      </c>
      <c r="O11" s="2">
        <f aca="true" t="shared" si="1" ref="O11:O16">M11*0.01</f>
        <v>600</v>
      </c>
      <c r="P11" s="2" t="s">
        <v>18</v>
      </c>
      <c r="Q11" s="2"/>
    </row>
    <row r="12" spans="1:17" ht="15">
      <c r="A12" s="2" t="s">
        <v>2</v>
      </c>
      <c r="B12" s="2">
        <v>300000</v>
      </c>
      <c r="C12" s="2">
        <v>80000</v>
      </c>
      <c r="D12" s="2" t="s">
        <v>29</v>
      </c>
      <c r="E12" s="2">
        <f t="shared" si="0"/>
        <v>800</v>
      </c>
      <c r="F12" s="2" t="s">
        <v>18</v>
      </c>
      <c r="G12" s="2"/>
      <c r="H12" s="2"/>
      <c r="I12" s="2"/>
      <c r="J12" s="2"/>
      <c r="K12" s="2" t="s">
        <v>2</v>
      </c>
      <c r="L12" s="2">
        <v>300000</v>
      </c>
      <c r="M12" s="2">
        <v>80000</v>
      </c>
      <c r="N12" s="2" t="s">
        <v>29</v>
      </c>
      <c r="O12" s="2">
        <f t="shared" si="1"/>
        <v>800</v>
      </c>
      <c r="P12" s="2" t="s">
        <v>18</v>
      </c>
      <c r="Q12" s="2"/>
    </row>
    <row r="13" spans="1:17" ht="15">
      <c r="A13" s="2" t="s">
        <v>3</v>
      </c>
      <c r="B13" s="2">
        <v>400000</v>
      </c>
      <c r="C13" s="2">
        <v>90000</v>
      </c>
      <c r="D13" s="2" t="s">
        <v>29</v>
      </c>
      <c r="E13" s="2">
        <f t="shared" si="0"/>
        <v>900</v>
      </c>
      <c r="F13" s="2" t="s">
        <v>18</v>
      </c>
      <c r="G13" s="2"/>
      <c r="H13" s="2"/>
      <c r="I13" s="2"/>
      <c r="J13" s="2"/>
      <c r="K13" s="2" t="s">
        <v>3</v>
      </c>
      <c r="L13" s="2">
        <v>400000</v>
      </c>
      <c r="M13" s="2">
        <v>90000</v>
      </c>
      <c r="N13" s="2" t="s">
        <v>29</v>
      </c>
      <c r="O13" s="2">
        <f t="shared" si="1"/>
        <v>900</v>
      </c>
      <c r="P13" s="2" t="s">
        <v>18</v>
      </c>
      <c r="Q13" s="2"/>
    </row>
    <row r="14" spans="1:17" ht="15">
      <c r="A14" s="2" t="s">
        <v>4</v>
      </c>
      <c r="B14" s="2">
        <v>900000</v>
      </c>
      <c r="C14" s="2">
        <v>120000</v>
      </c>
      <c r="D14" s="2" t="s">
        <v>29</v>
      </c>
      <c r="E14" s="2">
        <f t="shared" si="0"/>
        <v>1200</v>
      </c>
      <c r="F14" s="2" t="s">
        <v>18</v>
      </c>
      <c r="G14" s="2"/>
      <c r="H14" s="2"/>
      <c r="I14" s="2"/>
      <c r="J14" s="2"/>
      <c r="K14" s="2" t="s">
        <v>4</v>
      </c>
      <c r="L14" s="2">
        <v>900000</v>
      </c>
      <c r="M14" s="2">
        <v>120000</v>
      </c>
      <c r="N14" s="2" t="s">
        <v>29</v>
      </c>
      <c r="O14" s="2">
        <f t="shared" si="1"/>
        <v>1200</v>
      </c>
      <c r="P14" s="2" t="s">
        <v>18</v>
      </c>
      <c r="Q14" s="2"/>
    </row>
    <row r="15" spans="1:17" ht="15">
      <c r="A15" s="2" t="s">
        <v>6</v>
      </c>
      <c r="B15" s="2">
        <v>960000</v>
      </c>
      <c r="C15" s="2">
        <v>130000</v>
      </c>
      <c r="D15" s="2" t="s">
        <v>29</v>
      </c>
      <c r="E15" s="2">
        <f t="shared" si="0"/>
        <v>1300</v>
      </c>
      <c r="F15" s="2" t="s">
        <v>18</v>
      </c>
      <c r="G15" s="2"/>
      <c r="H15" s="2"/>
      <c r="I15" s="2"/>
      <c r="J15" s="2"/>
      <c r="K15" s="2" t="s">
        <v>6</v>
      </c>
      <c r="L15" s="2">
        <v>960000</v>
      </c>
      <c r="M15" s="2">
        <v>130000</v>
      </c>
      <c r="N15" s="2" t="s">
        <v>29</v>
      </c>
      <c r="O15" s="2">
        <f t="shared" si="1"/>
        <v>1300</v>
      </c>
      <c r="P15" s="2" t="s">
        <v>18</v>
      </c>
      <c r="Q15" s="2"/>
    </row>
    <row r="16" spans="1:17" ht="15">
      <c r="A16" s="2" t="s">
        <v>7</v>
      </c>
      <c r="B16" s="2">
        <v>1100000</v>
      </c>
      <c r="C16" s="2">
        <v>200000</v>
      </c>
      <c r="D16" s="2" t="s">
        <v>29</v>
      </c>
      <c r="E16" s="2">
        <f t="shared" si="0"/>
        <v>2000</v>
      </c>
      <c r="F16" s="2" t="s">
        <v>18</v>
      </c>
      <c r="G16" s="2"/>
      <c r="H16" s="2"/>
      <c r="I16" s="2"/>
      <c r="J16" s="2"/>
      <c r="K16" s="2" t="s">
        <v>7</v>
      </c>
      <c r="L16" s="2">
        <v>1100000</v>
      </c>
      <c r="M16" s="2">
        <v>200000</v>
      </c>
      <c r="N16" s="2" t="s">
        <v>29</v>
      </c>
      <c r="O16" s="2">
        <f t="shared" si="1"/>
        <v>2000</v>
      </c>
      <c r="P16" s="2" t="s">
        <v>18</v>
      </c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 t="s">
        <v>11</v>
      </c>
      <c r="L18" s="2"/>
      <c r="M18" s="2"/>
      <c r="N18" s="2"/>
      <c r="O18" s="2"/>
      <c r="P18" s="2"/>
      <c r="Q18" s="2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 t="s">
        <v>12</v>
      </c>
      <c r="L20" s="2"/>
      <c r="M20" s="2"/>
      <c r="N20" s="2"/>
      <c r="O20" s="2"/>
      <c r="P20" s="2"/>
      <c r="Q20" s="2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 t="s">
        <v>31</v>
      </c>
      <c r="L22" s="2"/>
      <c r="M22" s="2"/>
      <c r="N22" s="2"/>
      <c r="O22" s="2"/>
      <c r="P22" s="2"/>
      <c r="Q22" s="2"/>
    </row>
    <row r="23" spans="1:17" ht="15">
      <c r="A23" s="2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 t="s">
        <v>32</v>
      </c>
      <c r="L23" s="2"/>
      <c r="M23" s="2"/>
      <c r="N23" s="2"/>
      <c r="O23" s="2"/>
      <c r="P23" s="2"/>
      <c r="Q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</row>
    <row r="25" spans="1:14" ht="16.5">
      <c r="A25" s="4" t="s">
        <v>13</v>
      </c>
      <c r="B25" s="4" t="s">
        <v>1</v>
      </c>
      <c r="C25" s="4" t="s">
        <v>2</v>
      </c>
      <c r="D25" s="3" t="s">
        <v>3</v>
      </c>
      <c r="E25" s="4" t="s">
        <v>14</v>
      </c>
      <c r="F25" s="4" t="s">
        <v>15</v>
      </c>
      <c r="G25" s="3" t="s">
        <v>16</v>
      </c>
      <c r="H25" s="4" t="s">
        <v>17</v>
      </c>
      <c r="I25" s="2"/>
      <c r="J25" s="2"/>
      <c r="K25" s="2"/>
      <c r="L25" s="1"/>
      <c r="M25" s="1"/>
      <c r="N25" s="1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</row>
    <row r="27" spans="1:17" ht="16.5">
      <c r="A27" s="2" t="s">
        <v>19</v>
      </c>
      <c r="B27" s="2">
        <f>B11</f>
        <v>200000</v>
      </c>
      <c r="C27" s="2"/>
      <c r="D27" s="2"/>
      <c r="E27" s="2"/>
      <c r="F27" s="2"/>
      <c r="G27" s="2"/>
      <c r="H27" s="3">
        <f>B27</f>
        <v>200000</v>
      </c>
      <c r="I27" s="2"/>
      <c r="J27" s="2"/>
      <c r="K27" s="7" t="s">
        <v>36</v>
      </c>
      <c r="L27" s="1"/>
      <c r="M27" s="1"/>
      <c r="N27" s="1"/>
      <c r="O27" s="1"/>
      <c r="P27" s="2"/>
      <c r="Q27" s="2"/>
    </row>
    <row r="28" spans="1:17" ht="16.5">
      <c r="A28" s="2" t="s">
        <v>23</v>
      </c>
      <c r="B28" s="2">
        <f>(C11-E11)*0.8</f>
        <v>47520</v>
      </c>
      <c r="C28" s="2">
        <f>(C11-E11)*0.1</f>
        <v>5940</v>
      </c>
      <c r="D28" s="2">
        <f>(C11-E11)*0.1</f>
        <v>5940</v>
      </c>
      <c r="E28" s="2"/>
      <c r="F28" s="2"/>
      <c r="G28" s="2"/>
      <c r="H28" s="3">
        <f>B28+C28+D28</f>
        <v>59400</v>
      </c>
      <c r="I28" s="2"/>
      <c r="J28" s="2"/>
      <c r="K28" s="1"/>
      <c r="L28" s="1"/>
      <c r="M28" s="1"/>
      <c r="N28" s="1"/>
      <c r="O28" s="1"/>
      <c r="P28" s="1"/>
      <c r="Q28" s="1"/>
    </row>
    <row r="29" spans="1:17" ht="16.5">
      <c r="A29" s="2"/>
      <c r="B29" s="2"/>
      <c r="C29" s="2"/>
      <c r="D29" s="2"/>
      <c r="E29" s="2"/>
      <c r="F29" s="2"/>
      <c r="G29" s="2"/>
      <c r="H29" s="3"/>
      <c r="I29" s="2"/>
      <c r="J29" s="2"/>
      <c r="K29" s="1" t="s">
        <v>5</v>
      </c>
      <c r="L29" s="1"/>
      <c r="M29" s="1"/>
      <c r="N29" s="1"/>
      <c r="O29" s="1"/>
      <c r="P29" s="1"/>
      <c r="Q29" s="1"/>
    </row>
    <row r="30" spans="1:17" ht="16.5">
      <c r="A30" s="2" t="s">
        <v>20</v>
      </c>
      <c r="B30" s="2"/>
      <c r="C30" s="2">
        <f>B12</f>
        <v>300000</v>
      </c>
      <c r="D30" s="2"/>
      <c r="E30" s="2"/>
      <c r="F30" s="2"/>
      <c r="G30" s="2"/>
      <c r="H30" s="3">
        <f>C30</f>
        <v>300000</v>
      </c>
      <c r="I30" s="2"/>
      <c r="J30" s="2"/>
      <c r="K30" s="1"/>
      <c r="L30" s="1"/>
      <c r="M30" s="1"/>
      <c r="N30" s="1"/>
      <c r="O30" s="1"/>
      <c r="P30" s="1"/>
      <c r="Q30" s="1"/>
    </row>
    <row r="31" spans="1:17" ht="16.5">
      <c r="A31" s="2" t="s">
        <v>21</v>
      </c>
      <c r="B31" s="2"/>
      <c r="C31" s="2">
        <f>(C12-E12)*0.8</f>
        <v>63360</v>
      </c>
      <c r="D31" s="2">
        <f>(C12-E12)*0.1</f>
        <v>7920</v>
      </c>
      <c r="E31" s="2">
        <f>(C12-E12)*0.1</f>
        <v>7920</v>
      </c>
      <c r="F31" s="2"/>
      <c r="G31" s="2"/>
      <c r="H31" s="3">
        <f>C31+D31+E31</f>
        <v>79200</v>
      </c>
      <c r="I31" s="2"/>
      <c r="J31" s="2"/>
      <c r="K31" s="7" t="s">
        <v>35</v>
      </c>
      <c r="L31" s="1"/>
      <c r="M31" s="1"/>
      <c r="N31" s="1"/>
      <c r="O31" s="1"/>
      <c r="P31" s="1"/>
      <c r="Q31" s="1"/>
    </row>
    <row r="32" spans="1:17" ht="16.5">
      <c r="A32" s="2"/>
      <c r="B32" s="2"/>
      <c r="C32" s="2"/>
      <c r="D32" s="2"/>
      <c r="E32" s="2"/>
      <c r="F32" s="2"/>
      <c r="G32" s="2"/>
      <c r="H32" s="3"/>
      <c r="I32" s="2"/>
      <c r="J32" s="2"/>
      <c r="K32" s="2" t="s">
        <v>1</v>
      </c>
      <c r="L32" s="2">
        <v>250000</v>
      </c>
      <c r="M32" s="2">
        <v>75000</v>
      </c>
      <c r="N32" s="1"/>
      <c r="O32" s="1"/>
      <c r="P32" s="1"/>
      <c r="Q32" s="1"/>
    </row>
    <row r="33" spans="1:17" ht="16.5">
      <c r="A33" s="2" t="s">
        <v>22</v>
      </c>
      <c r="B33" s="2"/>
      <c r="C33" s="2"/>
      <c r="D33" s="2">
        <f>B13</f>
        <v>400000</v>
      </c>
      <c r="E33" s="2"/>
      <c r="F33" s="2"/>
      <c r="G33" s="2"/>
      <c r="H33" s="3">
        <f>D33</f>
        <v>400000</v>
      </c>
      <c r="I33" s="2"/>
      <c r="J33" s="2"/>
      <c r="K33" s="2" t="s">
        <v>2</v>
      </c>
      <c r="L33" s="2">
        <v>350000</v>
      </c>
      <c r="M33" s="2">
        <v>95000</v>
      </c>
      <c r="N33" s="1"/>
      <c r="O33" s="1"/>
      <c r="P33" s="1"/>
      <c r="Q33" s="1"/>
    </row>
    <row r="34" spans="1:17" ht="16.5">
      <c r="A34" s="2" t="s">
        <v>21</v>
      </c>
      <c r="B34" s="2"/>
      <c r="C34" s="2"/>
      <c r="D34" s="2">
        <f>(C13-E13)*0.8</f>
        <v>71280</v>
      </c>
      <c r="E34" s="2">
        <f>(C13-E13)*0.2</f>
        <v>17820</v>
      </c>
      <c r="F34" s="2"/>
      <c r="G34" s="2"/>
      <c r="H34" s="3">
        <f>D34+E34</f>
        <v>89100</v>
      </c>
      <c r="I34" s="2"/>
      <c r="J34" s="2"/>
      <c r="K34" s="2" t="s">
        <v>3</v>
      </c>
      <c r="L34" s="2">
        <v>450000</v>
      </c>
      <c r="M34" s="2">
        <v>105000</v>
      </c>
      <c r="N34" s="1"/>
      <c r="O34" s="1"/>
      <c r="P34" s="1"/>
      <c r="Q34" s="1"/>
    </row>
    <row r="35" spans="1:17" ht="16.5">
      <c r="A35" s="2"/>
      <c r="B35" s="2"/>
      <c r="C35" s="2"/>
      <c r="D35" s="2"/>
      <c r="E35" s="2"/>
      <c r="F35" s="2"/>
      <c r="G35" s="2"/>
      <c r="H35" s="3"/>
      <c r="I35" s="2"/>
      <c r="J35" s="2"/>
      <c r="K35" s="2" t="s">
        <v>4</v>
      </c>
      <c r="L35" s="2">
        <v>950000</v>
      </c>
      <c r="M35" s="2">
        <v>135000</v>
      </c>
      <c r="N35" s="1"/>
      <c r="O35" s="1"/>
      <c r="P35" s="1"/>
      <c r="Q35" s="1"/>
    </row>
    <row r="36" spans="1:17" ht="16.5">
      <c r="A36" s="2" t="s">
        <v>24</v>
      </c>
      <c r="B36" s="2"/>
      <c r="C36" s="2"/>
      <c r="D36" s="2"/>
      <c r="E36" s="2">
        <f>B14</f>
        <v>900000</v>
      </c>
      <c r="F36" s="2"/>
      <c r="G36" s="2"/>
      <c r="H36" s="3">
        <f>E36</f>
        <v>900000</v>
      </c>
      <c r="I36" s="2"/>
      <c r="J36" s="2"/>
      <c r="K36" s="2" t="s">
        <v>6</v>
      </c>
      <c r="L36" s="2">
        <v>1010000</v>
      </c>
      <c r="M36" s="2">
        <v>145000</v>
      </c>
      <c r="N36" s="1"/>
      <c r="O36" s="1"/>
      <c r="P36" s="1"/>
      <c r="Q36" s="1"/>
    </row>
    <row r="37" spans="1:17" ht="16.5">
      <c r="A37" s="2" t="s">
        <v>25</v>
      </c>
      <c r="B37" s="2"/>
      <c r="C37" s="2"/>
      <c r="D37" s="2"/>
      <c r="E37" s="2">
        <f>(C14-E14)*0.9</f>
        <v>106920</v>
      </c>
      <c r="F37" s="2">
        <f>(C14-E14)*0.1</f>
        <v>11880</v>
      </c>
      <c r="G37" s="2"/>
      <c r="H37" s="3">
        <f>E37+F37</f>
        <v>118800</v>
      </c>
      <c r="I37" s="2"/>
      <c r="J37" s="2"/>
      <c r="K37" s="2" t="s">
        <v>7</v>
      </c>
      <c r="L37" s="2">
        <v>1150000</v>
      </c>
      <c r="M37" s="2">
        <v>215000</v>
      </c>
      <c r="N37" s="1"/>
      <c r="O37" s="1"/>
      <c r="P37" s="1"/>
      <c r="Q37" s="1"/>
    </row>
    <row r="38" spans="1:17" ht="16.5">
      <c r="A38" s="2"/>
      <c r="B38" s="2"/>
      <c r="C38" s="2"/>
      <c r="D38" s="2"/>
      <c r="E38" s="2"/>
      <c r="F38" s="2"/>
      <c r="G38" s="2"/>
      <c r="H38" s="3"/>
      <c r="I38" s="2"/>
      <c r="J38" s="2"/>
      <c r="K38" s="1"/>
      <c r="L38" s="1"/>
      <c r="M38" s="1"/>
      <c r="N38" s="1"/>
      <c r="O38" s="1"/>
      <c r="P38" s="1"/>
      <c r="Q38" s="1"/>
    </row>
    <row r="39" spans="1:17" ht="16.5">
      <c r="A39" s="2" t="s">
        <v>26</v>
      </c>
      <c r="B39" s="2"/>
      <c r="C39" s="2"/>
      <c r="D39" s="2"/>
      <c r="E39" s="2"/>
      <c r="F39" s="2">
        <f>B15</f>
        <v>960000</v>
      </c>
      <c r="G39" s="2"/>
      <c r="H39" s="3">
        <f>F39</f>
        <v>960000</v>
      </c>
      <c r="I39" s="2"/>
      <c r="J39" s="2"/>
      <c r="K39" s="2" t="s">
        <v>11</v>
      </c>
      <c r="L39" s="2"/>
      <c r="M39" s="2"/>
      <c r="N39" s="2"/>
      <c r="O39" s="2"/>
      <c r="P39" s="2"/>
      <c r="Q39" s="2"/>
    </row>
    <row r="40" spans="1:17" ht="16.5">
      <c r="A40" s="2" t="s">
        <v>27</v>
      </c>
      <c r="B40" s="2"/>
      <c r="C40" s="2"/>
      <c r="D40" s="2"/>
      <c r="E40" s="2"/>
      <c r="F40" s="2">
        <f>(C15-E15)*0.9</f>
        <v>115830</v>
      </c>
      <c r="G40" s="2">
        <f>(C15-E15)*0.1</f>
        <v>12870</v>
      </c>
      <c r="H40" s="3">
        <f>F40+G40</f>
        <v>128700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ht="16.5">
      <c r="A41" s="2"/>
      <c r="B41" s="2"/>
      <c r="C41" s="2"/>
      <c r="D41" s="2"/>
      <c r="E41" s="2"/>
      <c r="F41" s="2"/>
      <c r="G41" s="2"/>
      <c r="H41" s="3"/>
      <c r="I41" s="2"/>
      <c r="J41" s="2"/>
      <c r="K41" s="2" t="s">
        <v>12</v>
      </c>
      <c r="L41" s="2"/>
      <c r="M41" s="2"/>
      <c r="N41" s="2"/>
      <c r="O41" s="2"/>
      <c r="P41" s="2"/>
      <c r="Q41" s="2"/>
    </row>
    <row r="42" spans="1:17" ht="16.5">
      <c r="A42" s="2" t="s">
        <v>28</v>
      </c>
      <c r="B42" s="2"/>
      <c r="C42" s="2"/>
      <c r="D42" s="2"/>
      <c r="E42" s="2"/>
      <c r="F42" s="2"/>
      <c r="G42" s="2">
        <f>B16</f>
        <v>1100000</v>
      </c>
      <c r="H42" s="3">
        <f>G42</f>
        <v>1100000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16.5">
      <c r="A43" s="2" t="s">
        <v>25</v>
      </c>
      <c r="B43" s="2"/>
      <c r="C43" s="2"/>
      <c r="D43" s="2"/>
      <c r="E43" s="2"/>
      <c r="F43" s="2"/>
      <c r="G43" s="2">
        <f>(C16-E16)*0.9</f>
        <v>178200</v>
      </c>
      <c r="H43" s="3">
        <f>G43</f>
        <v>178200</v>
      </c>
      <c r="I43" s="2"/>
      <c r="J43" s="2"/>
      <c r="K43" s="2" t="s">
        <v>31</v>
      </c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 t="s">
        <v>18</v>
      </c>
      <c r="I44" s="2"/>
      <c r="J44" s="2"/>
      <c r="K44" s="2" t="s">
        <v>32</v>
      </c>
      <c r="L44" s="2"/>
      <c r="M44" s="2"/>
      <c r="N44" s="2"/>
      <c r="O44" s="2"/>
      <c r="P44" s="2"/>
      <c r="Q44" s="2"/>
    </row>
    <row r="45" spans="1:14" ht="16.5">
      <c r="A45" s="3" t="s">
        <v>17</v>
      </c>
      <c r="B45" s="3">
        <f>B27+B28</f>
        <v>247520</v>
      </c>
      <c r="C45" s="3">
        <f>C28+C30+C31</f>
        <v>369300</v>
      </c>
      <c r="D45" s="3">
        <f>D28+D31+D33+D34</f>
        <v>485140</v>
      </c>
      <c r="E45" s="3">
        <f>E31+E34+E36+E37</f>
        <v>1032660</v>
      </c>
      <c r="F45" s="3">
        <f>F37+F39+F40</f>
        <v>1087710</v>
      </c>
      <c r="G45" s="3">
        <f>G40+G42+G43</f>
        <v>1291070</v>
      </c>
      <c r="H45" s="3">
        <f>SUM(H26:H43)</f>
        <v>4513400</v>
      </c>
      <c r="I45" s="2"/>
      <c r="J45" s="2"/>
      <c r="K45" s="2"/>
      <c r="L45" s="1"/>
      <c r="M45" s="1"/>
      <c r="N45" s="1"/>
    </row>
    <row r="46" spans="1:14" ht="15">
      <c r="A46" s="2"/>
      <c r="B46" s="2"/>
      <c r="C46" s="2"/>
      <c r="D46" s="2"/>
      <c r="E46" s="2"/>
      <c r="F46" s="2"/>
      <c r="G46" s="2"/>
      <c r="H46" s="2" t="s">
        <v>18</v>
      </c>
      <c r="I46" s="2"/>
      <c r="J46" s="2"/>
      <c r="K46" s="2"/>
      <c r="L46" s="1"/>
      <c r="M46" s="1"/>
      <c r="N46" s="1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</row>
    <row r="48" spans="1:1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</row>
    <row r="49" spans="1:1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</row>
    <row r="53" spans="1:14" ht="22.5">
      <c r="A53" s="8" t="s">
        <v>18</v>
      </c>
      <c r="B53" s="8"/>
      <c r="C53" s="8"/>
      <c r="D53" s="8"/>
      <c r="E53" s="8"/>
      <c r="F53" s="2"/>
      <c r="G53" s="2"/>
      <c r="H53" s="2"/>
      <c r="I53" s="2"/>
      <c r="J53" s="2"/>
      <c r="K53" s="2"/>
      <c r="L53" s="1"/>
      <c r="M53" s="1"/>
      <c r="N53" s="1"/>
    </row>
    <row r="54" spans="1:14" ht="16.5">
      <c r="A54" s="7" t="s">
        <v>36</v>
      </c>
      <c r="B54" s="1"/>
      <c r="C54" s="1"/>
      <c r="D54" s="1"/>
      <c r="E54" s="1"/>
      <c r="F54" s="2"/>
      <c r="G54" s="2"/>
      <c r="H54" s="2"/>
      <c r="I54" s="2"/>
      <c r="J54" s="2"/>
      <c r="K54" s="2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1"/>
      <c r="M55" s="1"/>
      <c r="N55" s="1"/>
    </row>
    <row r="56" spans="1:14" ht="15">
      <c r="A56" s="1" t="s">
        <v>5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1"/>
      <c r="M57" s="1"/>
      <c r="N57" s="1"/>
    </row>
    <row r="58" spans="1:14" ht="16.5">
      <c r="A58" s="7" t="s">
        <v>35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1"/>
      <c r="M58" s="1"/>
      <c r="N58" s="1"/>
    </row>
    <row r="59" spans="1:14" ht="15">
      <c r="A59" s="2" t="s">
        <v>1</v>
      </c>
      <c r="B59" s="2">
        <v>250000</v>
      </c>
      <c r="C59" s="2">
        <v>75000</v>
      </c>
      <c r="D59" s="1"/>
      <c r="E59" s="1"/>
      <c r="F59" s="1"/>
      <c r="G59" s="1"/>
      <c r="H59" s="1"/>
      <c r="I59" s="2"/>
      <c r="J59" s="2"/>
      <c r="K59" s="2"/>
      <c r="L59" s="1"/>
      <c r="M59" s="1"/>
      <c r="N59" s="1"/>
    </row>
    <row r="60" spans="1:14" ht="15">
      <c r="A60" s="2" t="s">
        <v>2</v>
      </c>
      <c r="B60" s="2">
        <v>350000</v>
      </c>
      <c r="C60" s="2">
        <v>95000</v>
      </c>
      <c r="D60" s="1"/>
      <c r="E60" s="1"/>
      <c r="F60" s="1"/>
      <c r="G60" s="1"/>
      <c r="H60" s="1"/>
      <c r="I60" s="2"/>
      <c r="J60" s="2"/>
      <c r="K60" s="2"/>
      <c r="L60" s="1"/>
      <c r="M60" s="1"/>
      <c r="N60" s="1"/>
    </row>
    <row r="61" spans="1:14" ht="15">
      <c r="A61" s="2" t="s">
        <v>3</v>
      </c>
      <c r="B61" s="2">
        <v>450000</v>
      </c>
      <c r="C61" s="2">
        <v>105000</v>
      </c>
      <c r="D61" s="1"/>
      <c r="E61" s="1"/>
      <c r="F61" s="1"/>
      <c r="G61" s="1"/>
      <c r="H61" s="1"/>
      <c r="I61" s="2"/>
      <c r="J61" s="2"/>
      <c r="K61" s="2"/>
      <c r="L61" s="1"/>
      <c r="M61" s="1"/>
      <c r="N61" s="1"/>
    </row>
    <row r="62" spans="1:14" ht="15">
      <c r="A62" s="2" t="s">
        <v>4</v>
      </c>
      <c r="B62" s="2">
        <v>950000</v>
      </c>
      <c r="C62" s="2">
        <v>135000</v>
      </c>
      <c r="D62" s="1"/>
      <c r="E62" s="1"/>
      <c r="F62" s="1"/>
      <c r="G62" s="1"/>
      <c r="H62" s="1"/>
      <c r="I62" s="2"/>
      <c r="J62" s="2"/>
      <c r="K62" s="2"/>
      <c r="L62" s="1"/>
      <c r="M62" s="1"/>
      <c r="N62" s="1"/>
    </row>
    <row r="63" spans="1:14" ht="15">
      <c r="A63" s="2" t="s">
        <v>6</v>
      </c>
      <c r="B63" s="2">
        <v>1010000</v>
      </c>
      <c r="C63" s="2">
        <v>145000</v>
      </c>
      <c r="D63" s="1"/>
      <c r="E63" s="1"/>
      <c r="F63" s="1"/>
      <c r="G63" s="1"/>
      <c r="H63" s="1"/>
      <c r="I63" s="2"/>
      <c r="J63" s="2"/>
      <c r="K63" s="2"/>
      <c r="L63" s="1"/>
      <c r="M63" s="1"/>
      <c r="N63" s="1"/>
    </row>
    <row r="64" spans="1:14" ht="15">
      <c r="A64" s="2" t="s">
        <v>7</v>
      </c>
      <c r="B64" s="2">
        <v>1150000</v>
      </c>
      <c r="C64" s="2">
        <v>215000</v>
      </c>
      <c r="D64" s="1"/>
      <c r="E64" s="1"/>
      <c r="F64" s="1"/>
      <c r="G64" s="1"/>
      <c r="H64" s="1"/>
      <c r="I64" s="2"/>
      <c r="J64" s="2"/>
      <c r="K64" s="2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1"/>
      <c r="M65" s="1"/>
      <c r="N65" s="1"/>
    </row>
    <row r="66" spans="1:14" ht="15">
      <c r="A66" s="2" t="s">
        <v>11</v>
      </c>
      <c r="B66" s="2"/>
      <c r="C66" s="2"/>
      <c r="D66" s="2"/>
      <c r="E66" s="2"/>
      <c r="F66" s="2"/>
      <c r="G66" s="2"/>
      <c r="H66" s="1"/>
      <c r="I66" s="2"/>
      <c r="J66" s="2"/>
      <c r="K66" s="2"/>
      <c r="L66" s="1"/>
      <c r="M66" s="1"/>
      <c r="N66" s="1"/>
    </row>
    <row r="67" spans="1:14" ht="15">
      <c r="A67" s="2"/>
      <c r="B67" s="2"/>
      <c r="C67" s="2"/>
      <c r="D67" s="2"/>
      <c r="E67" s="2"/>
      <c r="F67" s="2"/>
      <c r="G67" s="2"/>
      <c r="H67" s="1"/>
      <c r="I67" s="2"/>
      <c r="J67" s="2"/>
      <c r="K67" s="2"/>
      <c r="L67" s="1"/>
      <c r="M67" s="1"/>
      <c r="N67" s="1"/>
    </row>
    <row r="68" spans="1:14" ht="15">
      <c r="A68" s="2" t="s">
        <v>12</v>
      </c>
      <c r="B68" s="2"/>
      <c r="C68" s="2"/>
      <c r="D68" s="2"/>
      <c r="E68" s="2"/>
      <c r="F68" s="2"/>
      <c r="G68" s="2"/>
      <c r="H68" s="1"/>
      <c r="I68" s="2"/>
      <c r="J68" s="2"/>
      <c r="K68" s="2"/>
      <c r="L68" s="1"/>
      <c r="M68" s="1"/>
      <c r="N68" s="1"/>
    </row>
    <row r="69" spans="1:14" ht="15">
      <c r="A69" s="2"/>
      <c r="B69" s="2"/>
      <c r="C69" s="2"/>
      <c r="D69" s="2"/>
      <c r="E69" s="2"/>
      <c r="F69" s="2"/>
      <c r="G69" s="2"/>
      <c r="H69" s="1"/>
      <c r="I69" s="2"/>
      <c r="J69" s="2"/>
      <c r="K69" s="2"/>
      <c r="L69" s="1"/>
      <c r="M69" s="1"/>
      <c r="N69" s="1"/>
    </row>
    <row r="70" spans="1:14" ht="15">
      <c r="A70" s="2" t="s">
        <v>31</v>
      </c>
      <c r="B70" s="2"/>
      <c r="C70" s="2"/>
      <c r="D70" s="2"/>
      <c r="E70" s="2"/>
      <c r="F70" s="2"/>
      <c r="G70" s="2"/>
      <c r="H70" s="1"/>
      <c r="I70" s="2"/>
      <c r="J70" s="2"/>
      <c r="K70" s="2"/>
      <c r="L70" s="1"/>
      <c r="M70" s="1"/>
      <c r="N70" s="1"/>
    </row>
    <row r="71" spans="1:14" ht="15">
      <c r="A71" s="2" t="s">
        <v>32</v>
      </c>
      <c r="B71" s="2"/>
      <c r="C71" s="2"/>
      <c r="D71" s="2"/>
      <c r="E71" s="2"/>
      <c r="F71" s="2"/>
      <c r="G71" s="2"/>
      <c r="H71" s="1"/>
      <c r="I71" s="2"/>
      <c r="J71" s="2"/>
      <c r="K71" s="2"/>
      <c r="L71" s="1"/>
      <c r="M71" s="1"/>
      <c r="N71" s="1"/>
    </row>
    <row r="72" spans="1:14" ht="15">
      <c r="A72" s="2"/>
      <c r="B72" s="2"/>
      <c r="C72" s="2"/>
      <c r="D72" s="2"/>
      <c r="E72" s="2"/>
      <c r="F72" s="2"/>
      <c r="G72" s="2"/>
      <c r="H72" s="1"/>
      <c r="I72" s="2"/>
      <c r="J72" s="2"/>
      <c r="K72" s="2"/>
      <c r="L72" s="1"/>
      <c r="M72" s="1"/>
      <c r="N72" s="1"/>
    </row>
    <row r="73" spans="1:14" ht="19.5">
      <c r="A73" s="6" t="s">
        <v>33</v>
      </c>
      <c r="B73" s="1"/>
      <c r="C73" s="1"/>
      <c r="D73" s="1"/>
      <c r="E73" s="1"/>
      <c r="F73" s="1"/>
      <c r="G73" s="1"/>
      <c r="H73" s="1"/>
      <c r="I73" s="2"/>
      <c r="J73" s="2"/>
      <c r="K73" s="2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1"/>
      <c r="M74" s="1"/>
      <c r="N74" s="1"/>
    </row>
    <row r="75" spans="1:14" ht="15">
      <c r="A75" s="1" t="s">
        <v>10</v>
      </c>
      <c r="B75" s="1" t="s">
        <v>8</v>
      </c>
      <c r="C75" s="1" t="s">
        <v>9</v>
      </c>
      <c r="D75" s="1"/>
      <c r="E75" s="1" t="s">
        <v>30</v>
      </c>
      <c r="F75" s="1"/>
      <c r="G75" s="1"/>
      <c r="H75" s="1"/>
      <c r="I75" s="2"/>
      <c r="J75" s="2"/>
      <c r="K75" s="2"/>
      <c r="L75" s="1"/>
      <c r="M75" s="1"/>
      <c r="N75" s="1"/>
    </row>
    <row r="76" spans="1:14" ht="15">
      <c r="A76" s="2" t="s">
        <v>1</v>
      </c>
      <c r="B76" s="2">
        <f aca="true" t="shared" si="2" ref="B76:B81">B59</f>
        <v>250000</v>
      </c>
      <c r="C76" s="2">
        <v>75000</v>
      </c>
      <c r="D76" s="2" t="s">
        <v>29</v>
      </c>
      <c r="E76" s="2">
        <f aca="true" t="shared" si="3" ref="E76:E81">C76*0.01</f>
        <v>750</v>
      </c>
      <c r="F76" s="2" t="s">
        <v>18</v>
      </c>
      <c r="G76" s="2"/>
      <c r="H76" s="2"/>
      <c r="I76" s="2"/>
      <c r="J76" s="2"/>
      <c r="K76" s="2"/>
      <c r="L76" s="1"/>
      <c r="M76" s="1"/>
      <c r="N76" s="1"/>
    </row>
    <row r="77" spans="1:14" ht="15">
      <c r="A77" s="2" t="s">
        <v>2</v>
      </c>
      <c r="B77" s="2">
        <f t="shared" si="2"/>
        <v>350000</v>
      </c>
      <c r="C77" s="2">
        <v>95000</v>
      </c>
      <c r="D77" s="2" t="s">
        <v>29</v>
      </c>
      <c r="E77" s="2">
        <f t="shared" si="3"/>
        <v>950</v>
      </c>
      <c r="F77" s="2" t="s">
        <v>18</v>
      </c>
      <c r="G77" s="2"/>
      <c r="H77" s="2"/>
      <c r="I77" s="2"/>
      <c r="J77" s="2"/>
      <c r="K77" s="2"/>
      <c r="L77" s="1"/>
      <c r="M77" s="1"/>
      <c r="N77" s="1"/>
    </row>
    <row r="78" spans="1:14" ht="15">
      <c r="A78" s="2" t="s">
        <v>3</v>
      </c>
      <c r="B78" s="2">
        <f t="shared" si="2"/>
        <v>450000</v>
      </c>
      <c r="C78" s="2">
        <v>105000</v>
      </c>
      <c r="D78" s="2" t="s">
        <v>29</v>
      </c>
      <c r="E78" s="2">
        <f t="shared" si="3"/>
        <v>1050</v>
      </c>
      <c r="F78" s="2" t="s">
        <v>18</v>
      </c>
      <c r="G78" s="2"/>
      <c r="H78" s="2"/>
      <c r="I78" s="2"/>
      <c r="J78" s="2"/>
      <c r="K78" s="2"/>
      <c r="L78" s="1"/>
      <c r="M78" s="1"/>
      <c r="N78" s="1"/>
    </row>
    <row r="79" spans="1:14" ht="15">
      <c r="A79" s="2" t="s">
        <v>4</v>
      </c>
      <c r="B79" s="2">
        <f t="shared" si="2"/>
        <v>950000</v>
      </c>
      <c r="C79" s="2">
        <v>135000</v>
      </c>
      <c r="D79" s="2" t="s">
        <v>29</v>
      </c>
      <c r="E79" s="2">
        <f t="shared" si="3"/>
        <v>1350</v>
      </c>
      <c r="F79" s="2" t="s">
        <v>18</v>
      </c>
      <c r="G79" s="2"/>
      <c r="H79" s="2"/>
      <c r="I79" s="2"/>
      <c r="J79" s="2"/>
      <c r="K79" s="2"/>
      <c r="L79" s="1"/>
      <c r="M79" s="1"/>
      <c r="N79" s="1"/>
    </row>
    <row r="80" spans="1:14" ht="15">
      <c r="A80" s="2" t="s">
        <v>6</v>
      </c>
      <c r="B80" s="2">
        <f t="shared" si="2"/>
        <v>1010000</v>
      </c>
      <c r="C80" s="2">
        <v>145000</v>
      </c>
      <c r="D80" s="2" t="s">
        <v>29</v>
      </c>
      <c r="E80" s="2">
        <f t="shared" si="3"/>
        <v>1450</v>
      </c>
      <c r="F80" s="2" t="s">
        <v>18</v>
      </c>
      <c r="G80" s="2"/>
      <c r="H80" s="2"/>
      <c r="I80" s="2"/>
      <c r="J80" s="2"/>
      <c r="K80" s="2"/>
      <c r="L80" s="1"/>
      <c r="M80" s="1"/>
      <c r="N80" s="1"/>
    </row>
    <row r="81" spans="1:14" ht="15">
      <c r="A81" s="2" t="s">
        <v>7</v>
      </c>
      <c r="B81" s="2">
        <f t="shared" si="2"/>
        <v>1150000</v>
      </c>
      <c r="C81" s="2">
        <v>215000</v>
      </c>
      <c r="D81" s="2" t="s">
        <v>29</v>
      </c>
      <c r="E81" s="2">
        <f t="shared" si="3"/>
        <v>2150</v>
      </c>
      <c r="F81" s="2" t="s">
        <v>18</v>
      </c>
      <c r="G81" s="2"/>
      <c r="H81" s="2"/>
      <c r="I81" s="2"/>
      <c r="J81" s="2"/>
      <c r="K81" s="2"/>
      <c r="L81" s="1"/>
      <c r="M81" s="1"/>
      <c r="N81" s="1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</row>
    <row r="83" spans="1:14" ht="15">
      <c r="A83" s="2" t="s">
        <v>11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</row>
    <row r="85" spans="1:14" ht="15">
      <c r="A85" s="2" t="s">
        <v>12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</row>
    <row r="87" spans="1:14" ht="15">
      <c r="A87" s="2" t="s">
        <v>31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</row>
    <row r="88" spans="1:14" ht="15">
      <c r="A88" s="2" t="s">
        <v>32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</row>
    <row r="90" spans="1:14" ht="16.5">
      <c r="A90" s="4" t="s">
        <v>13</v>
      </c>
      <c r="B90" s="4" t="s">
        <v>1</v>
      </c>
      <c r="C90" s="4" t="s">
        <v>2</v>
      </c>
      <c r="D90" s="3" t="s">
        <v>3</v>
      </c>
      <c r="E90" s="4" t="s">
        <v>14</v>
      </c>
      <c r="F90" s="4" t="s">
        <v>15</v>
      </c>
      <c r="G90" s="3" t="s">
        <v>16</v>
      </c>
      <c r="H90" s="4" t="s">
        <v>17</v>
      </c>
      <c r="I90" s="2"/>
      <c r="J90" s="2"/>
      <c r="K90" s="2"/>
      <c r="L90" s="1"/>
      <c r="M90" s="1"/>
      <c r="N90" s="1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</row>
    <row r="92" spans="1:14" ht="16.5">
      <c r="A92" s="2" t="s">
        <v>19</v>
      </c>
      <c r="B92" s="2">
        <f>B76</f>
        <v>250000</v>
      </c>
      <c r="C92" s="2"/>
      <c r="D92" s="2"/>
      <c r="E92" s="2"/>
      <c r="F92" s="2"/>
      <c r="G92" s="2"/>
      <c r="H92" s="3">
        <f>B92</f>
        <v>250000</v>
      </c>
      <c r="I92" s="2"/>
      <c r="J92" s="2"/>
      <c r="K92" s="2"/>
      <c r="L92" s="1"/>
      <c r="M92" s="1"/>
      <c r="N92" s="1"/>
    </row>
    <row r="93" spans="1:14" ht="16.5">
      <c r="A93" s="2" t="s">
        <v>23</v>
      </c>
      <c r="B93" s="2">
        <f>(C76-E76)*0.8</f>
        <v>59400</v>
      </c>
      <c r="C93" s="2">
        <f>(C76-E76)*0.1</f>
        <v>7425</v>
      </c>
      <c r="D93" s="2">
        <f>(C76-E76)*0.1</f>
        <v>7425</v>
      </c>
      <c r="E93" s="2"/>
      <c r="F93" s="2"/>
      <c r="G93" s="2"/>
      <c r="H93" s="3">
        <f>B93+C93+D93</f>
        <v>74250</v>
      </c>
      <c r="I93" s="2"/>
      <c r="J93" s="2"/>
      <c r="K93" s="2"/>
      <c r="L93" s="1"/>
      <c r="M93" s="1"/>
      <c r="N93" s="1"/>
    </row>
    <row r="94" spans="1:14" ht="16.5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  <c r="L94" s="1"/>
      <c r="M94" s="1"/>
      <c r="N94" s="1"/>
    </row>
    <row r="95" spans="1:14" ht="16.5">
      <c r="A95" s="2" t="s">
        <v>20</v>
      </c>
      <c r="B95" s="2"/>
      <c r="C95" s="2">
        <f>B77</f>
        <v>350000</v>
      </c>
      <c r="D95" s="2"/>
      <c r="E95" s="2"/>
      <c r="F95" s="2"/>
      <c r="G95" s="2"/>
      <c r="H95" s="3">
        <f>C95</f>
        <v>350000</v>
      </c>
      <c r="I95" s="2"/>
      <c r="J95" s="2"/>
      <c r="K95" s="2"/>
      <c r="L95" s="1"/>
      <c r="M95" s="1"/>
      <c r="N95" s="1"/>
    </row>
    <row r="96" spans="1:14" ht="16.5">
      <c r="A96" s="2" t="s">
        <v>21</v>
      </c>
      <c r="B96" s="2"/>
      <c r="C96" s="2">
        <f>(C77-E77)*0.8</f>
        <v>75240</v>
      </c>
      <c r="D96" s="2">
        <f>(C77-E77)*0.1</f>
        <v>9405</v>
      </c>
      <c r="E96" s="2">
        <f>(C77-E77)*0.1</f>
        <v>9405</v>
      </c>
      <c r="F96" s="2"/>
      <c r="G96" s="2"/>
      <c r="H96" s="3">
        <f>C96+D96+E96</f>
        <v>94050</v>
      </c>
      <c r="I96" s="2"/>
      <c r="J96" s="2"/>
      <c r="K96" s="2"/>
      <c r="L96" s="1"/>
      <c r="M96" s="1"/>
      <c r="N96" s="1"/>
    </row>
    <row r="97" spans="1:14" ht="16.5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  <c r="L97" s="1"/>
      <c r="M97" s="1"/>
      <c r="N97" s="1"/>
    </row>
    <row r="98" spans="1:14" ht="16.5">
      <c r="A98" s="2" t="s">
        <v>22</v>
      </c>
      <c r="B98" s="2"/>
      <c r="C98" s="2"/>
      <c r="D98" s="2">
        <f>B78</f>
        <v>450000</v>
      </c>
      <c r="E98" s="2"/>
      <c r="F98" s="2"/>
      <c r="G98" s="2"/>
      <c r="H98" s="3">
        <f>D98</f>
        <v>450000</v>
      </c>
      <c r="I98" s="2"/>
      <c r="J98" s="2"/>
      <c r="K98" s="2"/>
      <c r="L98" s="1"/>
      <c r="M98" s="1"/>
      <c r="N98" s="1"/>
    </row>
    <row r="99" spans="1:14" ht="16.5">
      <c r="A99" s="2" t="s">
        <v>21</v>
      </c>
      <c r="B99" s="2"/>
      <c r="C99" s="2"/>
      <c r="D99" s="2">
        <f>(C78-E78)*0.8</f>
        <v>83160</v>
      </c>
      <c r="E99" s="2">
        <f>(C78-E78)*0.2</f>
        <v>20790</v>
      </c>
      <c r="F99" s="2"/>
      <c r="G99" s="2"/>
      <c r="H99" s="3">
        <f>D99+E99</f>
        <v>103950</v>
      </c>
      <c r="I99" s="2"/>
      <c r="J99" s="2"/>
      <c r="K99" s="2"/>
      <c r="L99" s="1"/>
      <c r="M99" s="1"/>
      <c r="N99" s="1"/>
    </row>
    <row r="100" spans="1:14" ht="16.5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L100" s="1"/>
      <c r="M100" s="1"/>
      <c r="N100" s="1"/>
    </row>
    <row r="101" spans="1:14" ht="16.5">
      <c r="A101" s="2" t="s">
        <v>24</v>
      </c>
      <c r="B101" s="2"/>
      <c r="C101" s="2"/>
      <c r="D101" s="2"/>
      <c r="E101" s="2">
        <f>B79</f>
        <v>950000</v>
      </c>
      <c r="F101" s="2"/>
      <c r="G101" s="2"/>
      <c r="H101" s="3">
        <f>E101</f>
        <v>950000</v>
      </c>
      <c r="I101" s="2"/>
      <c r="J101" s="2"/>
      <c r="K101" s="2"/>
      <c r="L101" s="1"/>
      <c r="M101" s="1"/>
      <c r="N101" s="1"/>
    </row>
    <row r="102" spans="1:14" ht="16.5">
      <c r="A102" s="2" t="s">
        <v>25</v>
      </c>
      <c r="B102" s="2"/>
      <c r="C102" s="2"/>
      <c r="D102" s="2"/>
      <c r="E102" s="2">
        <f>(C79-E79)*0.9</f>
        <v>120285</v>
      </c>
      <c r="F102" s="2">
        <f>(C79-E79)*0.1</f>
        <v>13365</v>
      </c>
      <c r="G102" s="2"/>
      <c r="H102" s="3">
        <f>E102+F102</f>
        <v>133650</v>
      </c>
      <c r="I102" s="2"/>
      <c r="J102" s="2"/>
      <c r="K102" s="2"/>
      <c r="L102" s="1"/>
      <c r="M102" s="1"/>
      <c r="N102" s="1"/>
    </row>
    <row r="103" spans="1:14" ht="16.5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L103" s="1"/>
      <c r="M103" s="1"/>
      <c r="N103" s="1"/>
    </row>
    <row r="104" spans="1:14" ht="16.5">
      <c r="A104" s="2" t="s">
        <v>26</v>
      </c>
      <c r="B104" s="2"/>
      <c r="C104" s="2"/>
      <c r="D104" s="2"/>
      <c r="E104" s="2"/>
      <c r="F104" s="2">
        <f>B80</f>
        <v>1010000</v>
      </c>
      <c r="G104" s="2"/>
      <c r="H104" s="3">
        <f>F104</f>
        <v>1010000</v>
      </c>
      <c r="I104" s="2"/>
      <c r="J104" s="2"/>
      <c r="K104" s="2"/>
      <c r="L104" s="1"/>
      <c r="M104" s="1"/>
      <c r="N104" s="1"/>
    </row>
    <row r="105" spans="1:14" ht="16.5">
      <c r="A105" s="2" t="s">
        <v>27</v>
      </c>
      <c r="B105" s="2"/>
      <c r="C105" s="2"/>
      <c r="D105" s="2"/>
      <c r="E105" s="2"/>
      <c r="F105" s="2">
        <f>(C80-E80)*0.9</f>
        <v>129195</v>
      </c>
      <c r="G105" s="2">
        <f>(C80-E80)*0.1</f>
        <v>14355</v>
      </c>
      <c r="H105" s="3">
        <f>F105+G105</f>
        <v>143550</v>
      </c>
      <c r="I105" s="2"/>
      <c r="J105" s="2"/>
      <c r="K105" s="2"/>
      <c r="L105" s="1"/>
      <c r="M105" s="1"/>
      <c r="N105" s="1"/>
    </row>
    <row r="106" spans="1:14" ht="16.5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  <c r="L106" s="1"/>
      <c r="M106" s="1"/>
      <c r="N106" s="1"/>
    </row>
    <row r="107" spans="1:14" ht="16.5">
      <c r="A107" s="2" t="s">
        <v>28</v>
      </c>
      <c r="B107" s="2"/>
      <c r="C107" s="2"/>
      <c r="D107" s="2"/>
      <c r="E107" s="2"/>
      <c r="F107" s="2"/>
      <c r="G107" s="2">
        <f>B81</f>
        <v>1150000</v>
      </c>
      <c r="H107" s="3">
        <f>G107</f>
        <v>1150000</v>
      </c>
      <c r="I107" s="2"/>
      <c r="J107" s="2"/>
      <c r="K107" s="2"/>
      <c r="L107" s="1"/>
      <c r="M107" s="1"/>
      <c r="N107" s="1"/>
    </row>
    <row r="108" spans="1:14" ht="16.5">
      <c r="A108" s="2" t="s">
        <v>25</v>
      </c>
      <c r="B108" s="2"/>
      <c r="C108" s="2"/>
      <c r="D108" s="2"/>
      <c r="E108" s="2"/>
      <c r="F108" s="2"/>
      <c r="G108" s="2">
        <f>(C81-E81)*0.9</f>
        <v>191565</v>
      </c>
      <c r="H108" s="3">
        <f>G108</f>
        <v>191565</v>
      </c>
      <c r="I108" s="2"/>
      <c r="J108" s="2"/>
      <c r="K108" s="2"/>
      <c r="L108" s="1"/>
      <c r="M108" s="1"/>
      <c r="N108" s="1"/>
    </row>
    <row r="109" spans="1:14" ht="15">
      <c r="A109" s="2"/>
      <c r="B109" s="2"/>
      <c r="C109" s="2"/>
      <c r="D109" s="2"/>
      <c r="E109" s="2"/>
      <c r="F109" s="2"/>
      <c r="G109" s="2"/>
      <c r="H109" s="2" t="s">
        <v>18</v>
      </c>
      <c r="I109" s="2"/>
      <c r="J109" s="2"/>
      <c r="K109" s="2"/>
      <c r="L109" s="1"/>
      <c r="M109" s="1"/>
      <c r="N109" s="1"/>
    </row>
    <row r="110" spans="1:14" ht="16.5">
      <c r="A110" s="3" t="s">
        <v>17</v>
      </c>
      <c r="B110" s="3">
        <f>B92+B93</f>
        <v>309400</v>
      </c>
      <c r="C110" s="3">
        <f>C93+C95+C96</f>
        <v>432665</v>
      </c>
      <c r="D110" s="3">
        <f>D93+D96+D98+D99</f>
        <v>549990</v>
      </c>
      <c r="E110" s="3">
        <f>E96+E99+E101+E102</f>
        <v>1100480</v>
      </c>
      <c r="F110" s="3">
        <f>F102+F104+F105</f>
        <v>1152560</v>
      </c>
      <c r="G110" s="3">
        <f>G105+G107+G108</f>
        <v>1355920</v>
      </c>
      <c r="H110" s="3">
        <f>SUM(H91:H108)</f>
        <v>4901015</v>
      </c>
      <c r="I110" s="2"/>
      <c r="J110" s="2"/>
      <c r="K110" s="2"/>
      <c r="L110" s="1"/>
      <c r="M110" s="1"/>
      <c r="N110" s="1"/>
    </row>
    <row r="111" spans="1:1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</row>
    <row r="112" spans="1:1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</row>
    <row r="113" spans="1:1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</row>
    <row r="114" spans="1:1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</row>
    <row r="115" spans="1:1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</row>
    <row r="116" spans="1:1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</row>
    <row r="117" spans="1:1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</row>
    <row r="118" spans="1:1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</row>
    <row r="119" spans="1:1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"/>
      <c r="M119" s="1"/>
      <c r="N119" s="1"/>
    </row>
    <row r="120" spans="1:14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"/>
      <c r="M120" s="1"/>
      <c r="N120" s="1"/>
    </row>
    <row r="121" spans="1:1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"/>
      <c r="M121" s="1"/>
      <c r="N121" s="1"/>
    </row>
    <row r="122" spans="1:14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"/>
      <c r="M122" s="1"/>
      <c r="N122" s="1"/>
    </row>
    <row r="123" spans="1:14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"/>
      <c r="M123" s="1"/>
      <c r="N123" s="1"/>
    </row>
    <row r="124" spans="1:14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"/>
      <c r="M124" s="1"/>
      <c r="N124" s="1"/>
    </row>
    <row r="125" spans="1:14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"/>
      <c r="M125" s="1"/>
      <c r="N125" s="1"/>
    </row>
    <row r="126" spans="1:14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"/>
      <c r="M126" s="1"/>
      <c r="N126" s="1"/>
    </row>
    <row r="127" spans="1:14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"/>
      <c r="M127" s="1"/>
      <c r="N127" s="1"/>
    </row>
    <row r="128" spans="1:14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"/>
      <c r="M128" s="1"/>
      <c r="N128" s="1"/>
    </row>
    <row r="129" spans="1:14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"/>
      <c r="M129" s="1"/>
      <c r="N129" s="1"/>
    </row>
    <row r="130" spans="1:14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"/>
      <c r="M130" s="1"/>
      <c r="N130" s="1"/>
    </row>
    <row r="131" spans="1:14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"/>
      <c r="M131" s="1"/>
      <c r="N131" s="1"/>
    </row>
    <row r="132" spans="1:14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"/>
      <c r="M132" s="1"/>
      <c r="N132" s="1"/>
    </row>
    <row r="133" spans="1:14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"/>
      <c r="M133" s="1"/>
      <c r="N133" s="1"/>
    </row>
    <row r="134" spans="1:14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"/>
      <c r="M134" s="1"/>
      <c r="N134" s="1"/>
    </row>
    <row r="135" spans="1:14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"/>
      <c r="M135" s="1"/>
      <c r="N135" s="1"/>
    </row>
    <row r="136" spans="1:14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"/>
      <c r="M136" s="1"/>
      <c r="N136" s="1"/>
    </row>
    <row r="137" spans="1:14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"/>
      <c r="M137" s="1"/>
      <c r="N137" s="1"/>
    </row>
    <row r="138" spans="1:1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"/>
      <c r="M138" s="1"/>
      <c r="N138" s="1"/>
    </row>
    <row r="139" spans="1:14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"/>
      <c r="M139" s="1"/>
      <c r="N139" s="1"/>
    </row>
    <row r="140" spans="1:14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"/>
      <c r="M140" s="1"/>
      <c r="N140" s="1"/>
    </row>
    <row r="141" spans="1:14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"/>
      <c r="M141" s="1"/>
      <c r="N141" s="1"/>
    </row>
    <row r="142" spans="1:14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"/>
      <c r="M142" s="1"/>
      <c r="N142" s="1"/>
    </row>
    <row r="143" spans="1:14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"/>
      <c r="M143" s="1"/>
      <c r="N143" s="1"/>
    </row>
    <row r="144" spans="1:1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"/>
      <c r="M144" s="1"/>
      <c r="N144" s="1"/>
    </row>
    <row r="145" spans="1:14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"/>
      <c r="M145" s="1"/>
      <c r="N145" s="1"/>
    </row>
    <row r="146" spans="1:14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"/>
      <c r="M146" s="1"/>
      <c r="N146" s="1"/>
    </row>
    <row r="147" spans="1:14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"/>
      <c r="M147" s="1"/>
      <c r="N147" s="1"/>
    </row>
    <row r="148" spans="1:14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"/>
      <c r="M148" s="1"/>
      <c r="N148" s="1"/>
    </row>
    <row r="149" spans="1:14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"/>
      <c r="M149" s="1"/>
      <c r="N149" s="1"/>
    </row>
    <row r="150" spans="1:14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"/>
      <c r="M150" s="1"/>
      <c r="N150" s="1"/>
    </row>
    <row r="151" spans="1:14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"/>
      <c r="M151" s="1"/>
      <c r="N151" s="1"/>
    </row>
    <row r="152" spans="1:14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"/>
      <c r="M152" s="1"/>
      <c r="N152" s="1"/>
    </row>
    <row r="153" spans="1:14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"/>
      <c r="M153" s="1"/>
      <c r="N153" s="1"/>
    </row>
    <row r="154" spans="1:14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"/>
      <c r="M154" s="1"/>
      <c r="N154" s="1"/>
    </row>
    <row r="155" spans="1:1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"/>
      <c r="M155" s="1"/>
      <c r="N155" s="1"/>
    </row>
    <row r="156" spans="1:1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"/>
      <c r="M156" s="1"/>
      <c r="N156" s="1"/>
    </row>
    <row r="157" spans="1:1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"/>
      <c r="M157" s="1"/>
      <c r="N157" s="1"/>
    </row>
    <row r="158" spans="1:1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"/>
      <c r="M158" s="1"/>
      <c r="N158" s="1"/>
    </row>
    <row r="159" spans="1:1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"/>
      <c r="M159" s="1"/>
      <c r="N159" s="1"/>
    </row>
    <row r="160" spans="1:1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"/>
      <c r="M160" s="1"/>
      <c r="N160" s="1"/>
    </row>
    <row r="161" spans="1:1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"/>
      <c r="M161" s="1"/>
      <c r="N161" s="1"/>
    </row>
    <row r="162" spans="1:1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"/>
      <c r="M162" s="1"/>
      <c r="N162" s="1"/>
    </row>
    <row r="163" spans="1:1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"/>
      <c r="M163" s="1"/>
      <c r="N163" s="1"/>
    </row>
    <row r="164" spans="1:1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"/>
      <c r="M164" s="1"/>
      <c r="N164" s="1"/>
    </row>
    <row r="165" spans="1:1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"/>
      <c r="M165" s="1"/>
      <c r="N165" s="1"/>
    </row>
    <row r="166" spans="1:1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"/>
      <c r="M166" s="1"/>
      <c r="N166" s="1"/>
    </row>
    <row r="167" spans="1:1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"/>
      <c r="M167" s="1"/>
      <c r="N167" s="1"/>
    </row>
    <row r="168" spans="1:1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"/>
      <c r="M168" s="1"/>
      <c r="N168" s="1"/>
    </row>
    <row r="169" spans="1:1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"/>
      <c r="M169" s="1"/>
      <c r="N169" s="1"/>
    </row>
    <row r="170" spans="1:1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"/>
      <c r="M170" s="1"/>
      <c r="N170" s="1"/>
    </row>
    <row r="171" spans="1:1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"/>
      <c r="M171" s="1"/>
      <c r="N171" s="1"/>
    </row>
    <row r="172" spans="1:1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"/>
      <c r="M172" s="1"/>
      <c r="N172" s="1"/>
    </row>
    <row r="173" spans="1:1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"/>
      <c r="M173" s="1"/>
      <c r="N173" s="1"/>
    </row>
    <row r="174" spans="1:1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"/>
      <c r="M174" s="1"/>
      <c r="N174" s="1"/>
    </row>
    <row r="175" spans="1:1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"/>
      <c r="M175" s="1"/>
      <c r="N175" s="1"/>
    </row>
    <row r="176" spans="1:1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"/>
      <c r="M176" s="1"/>
      <c r="N176" s="1"/>
    </row>
    <row r="177" spans="1:1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"/>
      <c r="M177" s="1"/>
      <c r="N177" s="1"/>
    </row>
    <row r="178" spans="1:1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"/>
      <c r="M178" s="1"/>
      <c r="N178" s="1"/>
    </row>
    <row r="179" spans="1:1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"/>
      <c r="M179" s="1"/>
      <c r="N179" s="1"/>
    </row>
    <row r="180" spans="1:1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"/>
      <c r="M180" s="1"/>
      <c r="N180" s="1"/>
    </row>
    <row r="181" spans="1:1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"/>
      <c r="M181" s="1"/>
      <c r="N181" s="1"/>
    </row>
    <row r="182" spans="1:1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"/>
      <c r="M182" s="1"/>
      <c r="N182" s="1"/>
    </row>
    <row r="183" spans="1:1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"/>
      <c r="M183" s="1"/>
      <c r="N183" s="1"/>
    </row>
    <row r="184" spans="1:1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"/>
      <c r="M184" s="1"/>
      <c r="N184" s="1"/>
    </row>
    <row r="185" spans="1:1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"/>
      <c r="M185" s="1"/>
      <c r="N185" s="1"/>
    </row>
    <row r="186" spans="1:1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"/>
      <c r="M186" s="1"/>
      <c r="N186" s="1"/>
    </row>
    <row r="187" spans="1:1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"/>
      <c r="M187" s="1"/>
      <c r="N187" s="1"/>
    </row>
    <row r="188" spans="1:1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"/>
      <c r="M188" s="1"/>
      <c r="N188" s="1"/>
    </row>
    <row r="189" spans="1:1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"/>
      <c r="M189" s="1"/>
      <c r="N189" s="1"/>
    </row>
    <row r="190" spans="1:1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"/>
      <c r="M190" s="1"/>
      <c r="N190" s="1"/>
    </row>
    <row r="191" spans="1:1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"/>
      <c r="M191" s="1"/>
      <c r="N191" s="1"/>
    </row>
    <row r="192" spans="1:1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"/>
      <c r="M192" s="1"/>
      <c r="N192" s="1"/>
    </row>
    <row r="193" spans="1:1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"/>
      <c r="M193" s="1"/>
      <c r="N193" s="1"/>
    </row>
    <row r="194" spans="1:1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"/>
      <c r="M194" s="1"/>
      <c r="N194" s="1"/>
    </row>
    <row r="195" spans="1:1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"/>
      <c r="M195" s="1"/>
      <c r="N195" s="1"/>
    </row>
    <row r="196" spans="1:1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"/>
      <c r="M196" s="1"/>
      <c r="N196" s="1"/>
    </row>
    <row r="197" spans="1:1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"/>
      <c r="M197" s="1"/>
      <c r="N197" s="1"/>
    </row>
    <row r="198" spans="1:1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"/>
      <c r="M198" s="1"/>
      <c r="N198" s="1"/>
    </row>
    <row r="199" spans="1:14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"/>
      <c r="M199" s="1"/>
      <c r="N199" s="1"/>
    </row>
    <row r="200" spans="1:14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"/>
      <c r="M200" s="1"/>
      <c r="N200" s="1"/>
    </row>
    <row r="201" spans="1:14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"/>
      <c r="M201" s="1"/>
      <c r="N201" s="1"/>
    </row>
    <row r="202" spans="1:14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"/>
      <c r="M202" s="1"/>
      <c r="N202" s="1"/>
    </row>
    <row r="203" spans="1:14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"/>
      <c r="M203" s="1"/>
      <c r="N203" s="1"/>
    </row>
    <row r="204" spans="1:14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"/>
      <c r="M204" s="1"/>
      <c r="N204" s="1"/>
    </row>
    <row r="205" spans="1:14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"/>
      <c r="M205" s="1"/>
      <c r="N205" s="1"/>
    </row>
    <row r="206" spans="1:14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"/>
      <c r="M206" s="1"/>
      <c r="N206" s="1"/>
    </row>
    <row r="207" spans="1:14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"/>
      <c r="M207" s="1"/>
      <c r="N207" s="1"/>
    </row>
    <row r="208" spans="1:14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"/>
      <c r="M208" s="1"/>
      <c r="N208" s="1"/>
    </row>
    <row r="209" spans="1:14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"/>
      <c r="M209" s="1"/>
      <c r="N209" s="1"/>
    </row>
    <row r="210" spans="1:14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"/>
      <c r="M210" s="1"/>
      <c r="N210" s="1"/>
    </row>
    <row r="211" spans="1:14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"/>
      <c r="M211" s="1"/>
      <c r="N211" s="1"/>
    </row>
    <row r="212" spans="1:14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"/>
      <c r="M212" s="1"/>
      <c r="N212" s="1"/>
    </row>
    <row r="213" spans="1:14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"/>
      <c r="M213" s="1"/>
      <c r="N213" s="1"/>
    </row>
    <row r="214" spans="1:14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"/>
      <c r="M214" s="1"/>
      <c r="N214" s="1"/>
    </row>
    <row r="215" spans="1:14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"/>
      <c r="M215" s="1"/>
      <c r="N215" s="1"/>
    </row>
    <row r="216" spans="1:14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"/>
      <c r="M216" s="1"/>
      <c r="N216" s="1"/>
    </row>
    <row r="217" spans="1:14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"/>
      <c r="M217" s="1"/>
      <c r="N217" s="1"/>
    </row>
    <row r="218" spans="1:14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"/>
      <c r="M218" s="1"/>
      <c r="N218" s="1"/>
    </row>
    <row r="219" spans="1:14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"/>
      <c r="M219" s="1"/>
      <c r="N219" s="1"/>
    </row>
    <row r="220" spans="1:14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"/>
      <c r="M220" s="1"/>
      <c r="N220" s="1"/>
    </row>
    <row r="221" spans="1:14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"/>
      <c r="M221" s="1"/>
      <c r="N221" s="1"/>
    </row>
    <row r="222" spans="1:14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"/>
      <c r="M222" s="1"/>
      <c r="N222" s="1"/>
    </row>
    <row r="223" spans="1:14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"/>
      <c r="M223" s="1"/>
      <c r="N223" s="1"/>
    </row>
    <row r="224" spans="1:14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"/>
      <c r="M224" s="1"/>
      <c r="N224" s="1"/>
    </row>
    <row r="225" spans="1:14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"/>
      <c r="M225" s="1"/>
      <c r="N225" s="1"/>
    </row>
    <row r="226" spans="1:14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"/>
      <c r="M226" s="1"/>
      <c r="N226" s="1"/>
    </row>
    <row r="227" spans="1:14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"/>
      <c r="M227" s="1"/>
      <c r="N227" s="1"/>
    </row>
    <row r="228" spans="1:14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"/>
      <c r="M228" s="1"/>
      <c r="N228" s="1"/>
    </row>
    <row r="229" spans="1:14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"/>
      <c r="M229" s="1"/>
      <c r="N229" s="1"/>
    </row>
    <row r="230" spans="1:14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"/>
      <c r="M230" s="1"/>
      <c r="N230" s="1"/>
    </row>
    <row r="231" spans="1:14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"/>
      <c r="M231" s="1"/>
      <c r="N231" s="1"/>
    </row>
    <row r="232" spans="1:14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"/>
      <c r="M232" s="1"/>
      <c r="N232" s="1"/>
    </row>
    <row r="233" spans="1:14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"/>
      <c r="M233" s="1"/>
      <c r="N233" s="1"/>
    </row>
    <row r="234" spans="1:14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"/>
      <c r="M234" s="1"/>
      <c r="N234" s="1"/>
    </row>
    <row r="235" spans="1:14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"/>
      <c r="M235" s="1"/>
      <c r="N235" s="1"/>
    </row>
    <row r="236" spans="1:14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"/>
      <c r="M236" s="1"/>
      <c r="N236" s="1"/>
    </row>
    <row r="237" spans="1:14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"/>
      <c r="M237" s="1"/>
      <c r="N237" s="1"/>
    </row>
    <row r="238" spans="1:14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"/>
      <c r="M238" s="1"/>
      <c r="N238" s="1"/>
    </row>
    <row r="239" spans="1:14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"/>
      <c r="M239" s="1"/>
      <c r="N239" s="1"/>
    </row>
    <row r="240" spans="1:14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"/>
      <c r="M240" s="1"/>
      <c r="N240" s="1"/>
    </row>
    <row r="241" spans="1:14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"/>
      <c r="M241" s="1"/>
      <c r="N241" s="1"/>
    </row>
    <row r="242" spans="1:14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"/>
      <c r="M242" s="1"/>
      <c r="N242" s="1"/>
    </row>
    <row r="243" spans="1:14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"/>
      <c r="M243" s="1"/>
      <c r="N243" s="1"/>
    </row>
    <row r="244" spans="1:14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"/>
      <c r="M244" s="1"/>
      <c r="N244" s="1"/>
    </row>
    <row r="245" spans="1:14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"/>
      <c r="M245" s="1"/>
      <c r="N245" s="1"/>
    </row>
    <row r="246" spans="1:14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"/>
      <c r="M246" s="1"/>
      <c r="N246" s="1"/>
    </row>
    <row r="247" spans="1:14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"/>
      <c r="M247" s="1"/>
      <c r="N247" s="1"/>
    </row>
    <row r="248" spans="1:14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"/>
      <c r="M248" s="1"/>
      <c r="N248" s="1"/>
    </row>
    <row r="249" spans="1:14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"/>
      <c r="M249" s="1"/>
      <c r="N249" s="1"/>
    </row>
    <row r="250" spans="1:14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"/>
      <c r="M250" s="1"/>
      <c r="N250" s="1"/>
    </row>
    <row r="251" spans="1:14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"/>
      <c r="M251" s="1"/>
      <c r="N251" s="1"/>
    </row>
    <row r="252" spans="1:14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"/>
      <c r="M252" s="1"/>
      <c r="N252" s="1"/>
    </row>
    <row r="253" spans="1:14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"/>
      <c r="M253" s="1"/>
      <c r="N253" s="1"/>
    </row>
    <row r="254" spans="1:14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"/>
      <c r="M254" s="1"/>
      <c r="N254" s="1"/>
    </row>
    <row r="255" spans="1:14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"/>
      <c r="M255" s="1"/>
      <c r="N255" s="1"/>
    </row>
    <row r="256" spans="1:14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"/>
      <c r="M256" s="1"/>
      <c r="N256" s="1"/>
    </row>
    <row r="257" spans="1:14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"/>
      <c r="M257" s="1"/>
      <c r="N257" s="1"/>
    </row>
    <row r="258" spans="1:14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"/>
      <c r="M258" s="1"/>
      <c r="N258" s="1"/>
    </row>
    <row r="259" spans="1:14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"/>
      <c r="M259" s="1"/>
      <c r="N259" s="1"/>
    </row>
    <row r="260" spans="1:14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"/>
      <c r="M260" s="1"/>
      <c r="N260" s="1"/>
    </row>
    <row r="261" spans="1:14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"/>
      <c r="M261" s="1"/>
      <c r="N261" s="1"/>
    </row>
    <row r="262" spans="1:14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"/>
      <c r="M262" s="1"/>
      <c r="N262" s="1"/>
    </row>
    <row r="263" spans="1:14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"/>
      <c r="M263" s="1"/>
      <c r="N263" s="1"/>
    </row>
    <row r="264" spans="1:14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"/>
      <c r="M264" s="1"/>
      <c r="N264" s="1"/>
    </row>
    <row r="265" spans="1:14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"/>
      <c r="M265" s="1"/>
      <c r="N265" s="1"/>
    </row>
    <row r="266" spans="1:14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"/>
      <c r="M266" s="1"/>
      <c r="N266" s="1"/>
    </row>
    <row r="267" spans="1:14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"/>
      <c r="M267" s="1"/>
      <c r="N267" s="1"/>
    </row>
    <row r="268" spans="1:14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"/>
      <c r="M268" s="1"/>
      <c r="N268" s="1"/>
    </row>
    <row r="269" spans="1:14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"/>
      <c r="M269" s="1"/>
      <c r="N269" s="1"/>
    </row>
    <row r="270" spans="1:14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"/>
      <c r="M270" s="1"/>
      <c r="N270" s="1"/>
    </row>
    <row r="271" spans="1:14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"/>
      <c r="M271" s="1"/>
      <c r="N271" s="1"/>
    </row>
    <row r="272" spans="1:14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"/>
      <c r="M272" s="1"/>
      <c r="N272" s="1"/>
    </row>
    <row r="273" spans="1:14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"/>
      <c r="M273" s="1"/>
      <c r="N273" s="1"/>
    </row>
    <row r="274" spans="1:14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"/>
      <c r="M274" s="1"/>
      <c r="N274" s="1"/>
    </row>
    <row r="275" spans="1:14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"/>
      <c r="M275" s="1"/>
      <c r="N275" s="1"/>
    </row>
    <row r="276" spans="1:14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"/>
      <c r="M276" s="1"/>
      <c r="N276" s="1"/>
    </row>
    <row r="277" spans="1:14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"/>
      <c r="M277" s="1"/>
      <c r="N277" s="1"/>
    </row>
    <row r="278" spans="1:14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"/>
      <c r="M278" s="1"/>
      <c r="N278" s="1"/>
    </row>
    <row r="279" spans="1:14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"/>
      <c r="M279" s="1"/>
      <c r="N279" s="1"/>
    </row>
    <row r="280" spans="1:14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"/>
      <c r="M280" s="1"/>
      <c r="N280" s="1"/>
    </row>
    <row r="281" spans="1:14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"/>
      <c r="M281" s="1"/>
      <c r="N281" s="1"/>
    </row>
    <row r="282" spans="1:14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"/>
      <c r="M282" s="1"/>
      <c r="N282" s="1"/>
    </row>
    <row r="283" spans="1:14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"/>
      <c r="M283" s="1"/>
      <c r="N283" s="1"/>
    </row>
    <row r="284" spans="1:14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"/>
      <c r="M284" s="1"/>
      <c r="N284" s="1"/>
    </row>
    <row r="285" spans="1:14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"/>
      <c r="M285" s="1"/>
      <c r="N285" s="1"/>
    </row>
    <row r="286" spans="1:14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"/>
      <c r="M286" s="1"/>
      <c r="N286" s="1"/>
    </row>
    <row r="287" spans="1:14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"/>
      <c r="M287" s="1"/>
      <c r="N287" s="1"/>
    </row>
    <row r="288" spans="1:14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"/>
      <c r="M288" s="1"/>
      <c r="N288" s="1"/>
    </row>
    <row r="289" spans="1:14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"/>
      <c r="M289" s="1"/>
      <c r="N289" s="1"/>
    </row>
    <row r="290" spans="1:14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"/>
      <c r="M290" s="1"/>
      <c r="N290" s="1"/>
    </row>
    <row r="291" spans="1:1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</sheetData>
  <sheetProtection/>
  <mergeCells count="2">
    <mergeCell ref="A53:E53"/>
    <mergeCell ref="K3:P3"/>
  </mergeCells>
  <printOptions/>
  <pageMargins left="0.25" right="0.25" top="0.26" bottom="0.29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Familia Castillo Bribiesca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Castillo Garcia</dc:creator>
  <cp:keywords/>
  <dc:description/>
  <cp:lastModifiedBy>Oscar</cp:lastModifiedBy>
  <cp:lastPrinted>2010-08-21T18:57:42Z</cp:lastPrinted>
  <dcterms:created xsi:type="dcterms:W3CDTF">2006-08-29T17:40:57Z</dcterms:created>
  <dcterms:modified xsi:type="dcterms:W3CDTF">2019-06-13T07:05:52Z</dcterms:modified>
  <cp:category/>
  <cp:version/>
  <cp:contentType/>
  <cp:contentStatus/>
</cp:coreProperties>
</file>