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<sst xmlns="http://schemas.openxmlformats.org/spreadsheetml/2006/main" count="159" uniqueCount="101">
  <si>
    <t>PUNTO DE EQUILIBRIO</t>
  </si>
  <si>
    <t>CASO No. 1</t>
  </si>
  <si>
    <t>Se supone que una empresa, estima que tendrá una venta anual de</t>
  </si>
  <si>
    <t>VARIABLES</t>
  </si>
  <si>
    <t>Materiales directos</t>
  </si>
  <si>
    <t>Sueldos y Salarios directos</t>
  </si>
  <si>
    <t>Otros gastos variables</t>
  </si>
  <si>
    <t>CONSTANTES</t>
  </si>
  <si>
    <t>Publicidad</t>
  </si>
  <si>
    <t>Gastos Administrativos</t>
  </si>
  <si>
    <t>Intereses y Seguros</t>
  </si>
  <si>
    <t>Otros gastos constantes</t>
  </si>
  <si>
    <t>TOTAL DE GASTOS</t>
  </si>
  <si>
    <t>TOTAL DE VENTAS</t>
  </si>
  <si>
    <t>U T I L I D A D</t>
  </si>
  <si>
    <t>Total de gastos constantes</t>
  </si>
  <si>
    <t>Total de gastos</t>
  </si>
  <si>
    <t>Relación de gastos variables con el ingreso</t>
  </si>
  <si>
    <t xml:space="preserve">       x =</t>
  </si>
  <si>
    <t>Total de ventas</t>
  </si>
  <si>
    <t xml:space="preserve">     y  =</t>
  </si>
  <si>
    <t xml:space="preserve">     a  =</t>
  </si>
  <si>
    <t xml:space="preserve">     b = </t>
  </si>
  <si>
    <t xml:space="preserve">     x =</t>
  </si>
  <si>
    <r>
      <t xml:space="preserve">Considerando la ecuación de la recta   </t>
    </r>
    <r>
      <rPr>
        <b/>
        <sz val="10"/>
        <rFont val="Comic Sans MS"/>
        <family val="4"/>
      </rPr>
      <t>y = a + bx</t>
    </r>
  </si>
  <si>
    <t>y=</t>
  </si>
  <si>
    <t>+</t>
  </si>
  <si>
    <t xml:space="preserve"> </t>
  </si>
  <si>
    <r>
      <t xml:space="preserve">   y = a + bx </t>
    </r>
    <r>
      <rPr>
        <sz val="10"/>
        <rFont val="Comic Sans MS"/>
        <family val="4"/>
      </rPr>
      <t>de donde</t>
    </r>
    <r>
      <rPr>
        <b/>
        <sz val="10"/>
        <rFont val="Comic Sans MS"/>
        <family val="4"/>
      </rPr>
      <t xml:space="preserve">  x = y,   </t>
    </r>
    <r>
      <rPr>
        <sz val="10"/>
        <rFont val="Comic Sans MS"/>
        <family val="4"/>
      </rPr>
      <t>sustituyendo</t>
    </r>
    <r>
      <rPr>
        <b/>
        <sz val="10"/>
        <rFont val="Comic Sans MS"/>
        <family val="4"/>
      </rPr>
      <t xml:space="preserve"> </t>
    </r>
    <r>
      <rPr>
        <sz val="10"/>
        <rFont val="Comic Sans MS"/>
        <family val="4"/>
      </rPr>
      <t xml:space="preserve"> a</t>
    </r>
    <r>
      <rPr>
        <b/>
        <sz val="10"/>
        <rFont val="Comic Sans MS"/>
        <family val="4"/>
      </rPr>
      <t xml:space="preserve">  " x "   por   " y "</t>
    </r>
  </si>
  <si>
    <r>
      <t xml:space="preserve">    </t>
    </r>
    <r>
      <rPr>
        <b/>
        <sz val="10"/>
        <rFont val="Comic Sans MS"/>
        <family val="4"/>
      </rPr>
      <t xml:space="preserve">x = a + bx </t>
    </r>
    <r>
      <rPr>
        <sz val="10"/>
        <rFont val="Comic Sans MS"/>
        <family val="4"/>
      </rPr>
      <t xml:space="preserve">  despejando a  </t>
    </r>
    <r>
      <rPr>
        <b/>
        <sz val="10"/>
        <rFont val="Comic Sans MS"/>
        <family val="4"/>
      </rPr>
      <t xml:space="preserve">"a" </t>
    </r>
    <r>
      <rPr>
        <sz val="10"/>
        <rFont val="Comic Sans MS"/>
        <family val="4"/>
      </rPr>
      <t xml:space="preserve">, tenemos    </t>
    </r>
    <r>
      <rPr>
        <b/>
        <sz val="10"/>
        <rFont val="Comic Sans MS"/>
        <family val="4"/>
      </rPr>
      <t xml:space="preserve">a = x - bx, </t>
    </r>
    <r>
      <rPr>
        <sz val="10"/>
        <rFont val="Comic Sans MS"/>
        <family val="4"/>
      </rPr>
      <t xml:space="preserve">como    </t>
    </r>
    <r>
      <rPr>
        <b/>
        <sz val="10"/>
        <rFont val="Comic Sans MS"/>
        <family val="4"/>
      </rPr>
      <t xml:space="preserve">x - bx = ( 1 - b ) x </t>
    </r>
    <r>
      <rPr>
        <sz val="10"/>
        <rFont val="Comic Sans MS"/>
        <family val="4"/>
      </rPr>
      <t xml:space="preserve"> entonces,</t>
    </r>
  </si>
  <si>
    <t>a</t>
  </si>
  <si>
    <t>1 - b</t>
  </si>
  <si>
    <t>Sustituyendo con los datos del problema</t>
  </si>
  <si>
    <r>
      <t xml:space="preserve">despejando   a     </t>
    </r>
    <r>
      <rPr>
        <b/>
        <sz val="10"/>
        <rFont val="Comic Sans MS"/>
        <family val="4"/>
      </rPr>
      <t xml:space="preserve">" x" ,  </t>
    </r>
    <r>
      <rPr>
        <sz val="10"/>
        <rFont val="Comic Sans MS"/>
        <family val="4"/>
      </rPr>
      <t xml:space="preserve"> resulta      </t>
    </r>
  </si>
  <si>
    <t xml:space="preserve">     =</t>
  </si>
  <si>
    <t>( 0.4667  x  15,000.000 )</t>
  </si>
  <si>
    <t>( 1 - 0.4667 )</t>
  </si>
  <si>
    <t xml:space="preserve">      =</t>
  </si>
  <si>
    <t xml:space="preserve">Fórmula del Punto de </t>
  </si>
  <si>
    <t>Equilibrio</t>
  </si>
  <si>
    <t>Punto de equilibrio</t>
  </si>
  <si>
    <t>CASO No.2</t>
  </si>
  <si>
    <t xml:space="preserve">Para un fabricante de relojes, el costo de mano de obra y de los materiales por reloj es de $15 y los </t>
  </si>
  <si>
    <t>costo fijos son de $2000 al día.</t>
  </si>
  <si>
    <t>Si vende casa reloj a $20, ¿ Cuántos relojes deberá producir y vender cada día con objeto de garantizar</t>
  </si>
  <si>
    <r>
      <t xml:space="preserve">Sea </t>
    </r>
    <r>
      <rPr>
        <b/>
        <sz val="10"/>
        <rFont val="Comic Sans MS"/>
        <family val="4"/>
      </rPr>
      <t xml:space="preserve">" x " </t>
    </r>
    <r>
      <rPr>
        <sz val="10"/>
        <rFont val="Comic Sans MS"/>
        <family val="4"/>
      </rPr>
      <t xml:space="preserve">el número de relojes producidos y vendidos cada día. El costo total de producir  </t>
    </r>
    <r>
      <rPr>
        <b/>
        <sz val="10"/>
        <rFont val="Comic Sans MS"/>
        <family val="4"/>
      </rPr>
      <t xml:space="preserve">" x "  </t>
    </r>
    <r>
      <rPr>
        <sz val="10"/>
        <rFont val="Comic Sans MS"/>
        <family val="4"/>
      </rPr>
      <t>es :</t>
    </r>
  </si>
  <si>
    <t xml:space="preserve"> a  =  Costo variables totales + Costo fijos  = 15x + 2000</t>
  </si>
  <si>
    <r>
      <t xml:space="preserve">Dado que cada reloj se vende a $20, el ingreso  </t>
    </r>
    <r>
      <rPr>
        <b/>
        <sz val="10"/>
        <rFont val="Comic Sans MS"/>
        <family val="4"/>
      </rPr>
      <t xml:space="preserve">" b " </t>
    </r>
    <r>
      <rPr>
        <sz val="10"/>
        <rFont val="Comic Sans MS"/>
        <family val="4"/>
      </rPr>
      <t xml:space="preserve"> obtenido por vender   </t>
    </r>
    <r>
      <rPr>
        <b/>
        <sz val="10"/>
        <rFont val="Comic Sans MS"/>
        <family val="4"/>
      </rPr>
      <t xml:space="preserve">" x " </t>
    </r>
    <r>
      <rPr>
        <sz val="10"/>
        <rFont val="Comic Sans MS"/>
        <family val="4"/>
      </rPr>
      <t>relojes  es :</t>
    </r>
  </si>
  <si>
    <t xml:space="preserve">   b = 20x</t>
  </si>
  <si>
    <t>El punto sin ganancia ni pérdidas se obtiene cuando los ingresos son iguales a los costos, es decir,</t>
  </si>
  <si>
    <t xml:space="preserve">  a  =  b    ;  15x + 2000  =  20x</t>
  </si>
  <si>
    <r>
      <t xml:space="preserve">Por lo tanto  :    </t>
    </r>
    <r>
      <rPr>
        <b/>
        <sz val="10"/>
        <rFont val="Comic Sans MS"/>
        <family val="4"/>
      </rPr>
      <t xml:space="preserve">2000  =  20x - 15x </t>
    </r>
  </si>
  <si>
    <t>2000  =  5x</t>
  </si>
  <si>
    <t xml:space="preserve">   =  X</t>
  </si>
  <si>
    <t>X  =</t>
  </si>
  <si>
    <t>Relojes deberá producir y vender al día para garantizar</t>
  </si>
  <si>
    <t>que no exista utilidad ni pérdida.</t>
  </si>
  <si>
    <t xml:space="preserve"> Al vender los 400 relojes a $20 se obtendrian =$8,000.00</t>
  </si>
  <si>
    <t>ANÁLISIS</t>
  </si>
  <si>
    <r>
      <t xml:space="preserve">Cuando </t>
    </r>
    <r>
      <rPr>
        <b/>
        <sz val="10"/>
        <rFont val="Comic Sans MS"/>
        <family val="4"/>
      </rPr>
      <t xml:space="preserve">" x " </t>
    </r>
    <r>
      <rPr>
        <sz val="10"/>
        <rFont val="Comic Sans MS"/>
        <family val="4"/>
      </rPr>
      <t>sea menor de 400, el costo excede a los ingresos, y existe pérdida.</t>
    </r>
  </si>
  <si>
    <r>
      <t xml:space="preserve">Cuando </t>
    </r>
    <r>
      <rPr>
        <b/>
        <sz val="10"/>
        <rFont val="Comic Sans MS"/>
        <family val="4"/>
      </rPr>
      <t>" x "</t>
    </r>
    <r>
      <rPr>
        <sz val="10"/>
        <rFont val="Comic Sans MS"/>
        <family val="4"/>
      </rPr>
      <t xml:space="preserve"> sea mayor  de 400, los ingresos exceden a los costos entonce se obtiene utilidad.</t>
    </r>
  </si>
  <si>
    <t>CASO No.3</t>
  </si>
  <si>
    <r>
      <t xml:space="preserve">Suponiendo que el costo total diario ( en dolares ) de producir </t>
    </r>
    <r>
      <rPr>
        <b/>
        <sz val="10"/>
        <rFont val="Comic Sans MS"/>
        <family val="4"/>
      </rPr>
      <t xml:space="preserve"> "x" </t>
    </r>
    <r>
      <rPr>
        <sz val="10"/>
        <rFont val="Comic Sans MS"/>
        <family val="4"/>
      </rPr>
      <t>sillas esta dado por:</t>
    </r>
  </si>
  <si>
    <t xml:space="preserve">     a = 2.5 x + 300</t>
  </si>
  <si>
    <t>que el negocio se mantenga en punto de equlibrio.?</t>
  </si>
  <si>
    <t xml:space="preserve">      objeto de garantizar que no haya pérdida ?</t>
  </si>
  <si>
    <r>
      <t xml:space="preserve">      </t>
    </r>
    <r>
      <rPr>
        <b/>
        <sz val="10"/>
        <rFont val="Comic Sans MS"/>
        <family val="4"/>
      </rPr>
      <t xml:space="preserve"> b = 4x </t>
    </r>
    <r>
      <rPr>
        <sz val="10"/>
        <rFont val="Comic Sans MS"/>
        <family val="4"/>
      </rPr>
      <t xml:space="preserve">       por lo tanto      </t>
    </r>
    <r>
      <rPr>
        <b/>
        <sz val="10"/>
        <rFont val="Comic Sans MS"/>
        <family val="4"/>
      </rPr>
      <t>a = b</t>
    </r>
  </si>
  <si>
    <t>4 x = 2.5x + 300</t>
  </si>
  <si>
    <t>4x - 2.5x = 300</t>
  </si>
  <si>
    <t>1.5 x  = 300</t>
  </si>
  <si>
    <t xml:space="preserve">      x =</t>
  </si>
  <si>
    <t>sillas</t>
  </si>
  <si>
    <r>
      <t>b = 5x</t>
    </r>
    <r>
      <rPr>
        <sz val="10"/>
        <rFont val="Comic Sans MS"/>
        <family val="4"/>
      </rPr>
      <t xml:space="preserve">    en el punto de equilibrio  </t>
    </r>
    <r>
      <rPr>
        <b/>
        <sz val="10"/>
        <rFont val="Comic Sans MS"/>
        <family val="4"/>
      </rPr>
      <t xml:space="preserve"> a = b</t>
    </r>
    <r>
      <rPr>
        <sz val="10"/>
        <rFont val="Comic Sans MS"/>
        <family val="4"/>
      </rPr>
      <t xml:space="preserve"> </t>
    </r>
  </si>
  <si>
    <t>5x = 2.5x +300    ;        5x  -  2.5 x  =  300          ;         2.5x  =  300</t>
  </si>
  <si>
    <t xml:space="preserve">x = </t>
  </si>
  <si>
    <r>
      <t xml:space="preserve">B ) </t>
    </r>
    <r>
      <rPr>
        <sz val="10"/>
        <rFont val="Comic Sans MS"/>
        <family val="4"/>
      </rPr>
      <t xml:space="preserve">  Si el precio de venta de incrementa a $5 por silla, el ingreso en este caso es :</t>
    </r>
  </si>
  <si>
    <r>
      <t>A )</t>
    </r>
    <r>
      <rPr>
        <sz val="10"/>
        <rFont val="Comic Sans MS"/>
        <family val="4"/>
      </rPr>
      <t xml:space="preserve">  Si cada silla se vende a $4, el ingreso en dolares ontenido por la venta de </t>
    </r>
    <r>
      <rPr>
        <b/>
        <sz val="10"/>
        <rFont val="Comic Sans MS"/>
        <family val="4"/>
      </rPr>
      <t xml:space="preserve">"x" </t>
    </r>
    <r>
      <rPr>
        <sz val="10"/>
        <rFont val="Comic Sans MS"/>
        <family val="4"/>
      </rPr>
      <t>sillas es :</t>
    </r>
  </si>
  <si>
    <t>A ) Si cada silla se vende a $4, ¿ Cuál es el punto de equilibrio ?</t>
  </si>
  <si>
    <t>C ) Si se sabe que al menos 150 sillas pueden venderse al día,  ¿ Qué precio deberá fijarse con el</t>
  </si>
  <si>
    <r>
      <t xml:space="preserve">C ) </t>
    </r>
    <r>
      <rPr>
        <sz val="10"/>
        <rFont val="Comic Sans MS"/>
        <family val="4"/>
      </rPr>
      <t xml:space="preserve">Sea </t>
    </r>
    <r>
      <rPr>
        <b/>
        <sz val="10"/>
        <rFont val="Comic Sans MS"/>
        <family val="4"/>
      </rPr>
      <t xml:space="preserve"> " d " </t>
    </r>
    <r>
      <rPr>
        <sz val="10"/>
        <rFont val="Comic Sans MS"/>
        <family val="4"/>
      </rPr>
      <t>dólares el precio fijado a cada silla, los ingresos obtenidos por la venta de 150 silla</t>
    </r>
  </si>
  <si>
    <r>
      <t xml:space="preserve">        es </t>
    </r>
    <r>
      <rPr>
        <b/>
        <sz val="10"/>
        <rFont val="Comic Sans MS"/>
        <family val="4"/>
      </rPr>
      <t xml:space="preserve"> b = 150d </t>
    </r>
    <r>
      <rPr>
        <sz val="10"/>
        <rFont val="Comic Sans MS"/>
        <family val="4"/>
      </rPr>
      <t xml:space="preserve">y el costo de producir 150 sillas es </t>
    </r>
    <r>
      <rPr>
        <b/>
        <sz val="10"/>
        <rFont val="Comic Sans MS"/>
        <family val="4"/>
      </rPr>
      <t xml:space="preserve">  a = 2.5 ( 150 ) + 300</t>
    </r>
  </si>
  <si>
    <r>
      <t xml:space="preserve">       Con objeto de garantizar una situación de equilibrio debemos tener    </t>
    </r>
    <r>
      <rPr>
        <b/>
        <sz val="10"/>
        <rFont val="Comic Sans MS"/>
        <family val="4"/>
      </rPr>
      <t xml:space="preserve">a = b </t>
    </r>
    <r>
      <rPr>
        <sz val="10"/>
        <rFont val="Comic Sans MS"/>
        <family val="4"/>
      </rPr>
      <t>tenemos :</t>
    </r>
  </si>
  <si>
    <t xml:space="preserve">2.5 ( 150 ) + 300 = 150d            ;  </t>
  </si>
  <si>
    <t>2.5 ( 150 ) + 300        = d</t>
  </si>
  <si>
    <t xml:space="preserve">d = </t>
  </si>
  <si>
    <t>375 + 300</t>
  </si>
  <si>
    <t>=</t>
  </si>
  <si>
    <t xml:space="preserve">       =</t>
  </si>
  <si>
    <t>a  =  b</t>
  </si>
  <si>
    <t>b  =  a</t>
  </si>
  <si>
    <t>b = 2.5 ( 150 ) +300          ;      365  +  30   =    675</t>
  </si>
  <si>
    <t>d  = 4.5 dolares</t>
  </si>
  <si>
    <t>b  =  675  sillas</t>
  </si>
  <si>
    <t>con los gastos siguientes :</t>
  </si>
  <si>
    <r>
      <t xml:space="preserve">Si el punto de equilibrio es cuando los ingresos son iguales a los gastos, entonces </t>
    </r>
    <r>
      <rPr>
        <b/>
        <sz val="10"/>
        <rFont val="Comic Sans MS"/>
        <family val="4"/>
      </rPr>
      <t xml:space="preserve"> x = y </t>
    </r>
    <r>
      <rPr>
        <sz val="10"/>
        <rFont val="Comic Sans MS"/>
        <family val="4"/>
      </rPr>
      <t>sustituyendo</t>
    </r>
  </si>
  <si>
    <t>(( 7,000.000 / 15,000.000 ) X 15,000.000 ))</t>
  </si>
  <si>
    <t xml:space="preserve"> 1 - (15 / 20 )</t>
  </si>
  <si>
    <t xml:space="preserve">   /  20  =</t>
  </si>
  <si>
    <t>Relojes</t>
  </si>
  <si>
    <t>OTRO ANÁLISIS SERÍA :</t>
  </si>
  <si>
    <t>B ) Si el precio de venta se incrementa a $5 dolares por silla,  ¿ Cuál es el nuevo punto de equilibrio ?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</si>
</sst>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"/>
    <numFmt numFmtId="165" formatCode="#,##0.0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4"/>
      <name val="Comic Sans MS"/>
      <family val="4"/>
    </font>
    <font>
      <b/>
      <sz val="11"/>
      <name val="Comic Sans MS"/>
      <family val="4"/>
    </font>
    <font>
      <b/>
      <sz val="10"/>
      <color indexed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4" fontId="2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5"/>
  <sheetViews>
    <sheetView tabSelected="1" zoomScale="110" zoomScaleNormal="110" zoomScalePageLayoutView="0" workbookViewId="0" topLeftCell="A22">
      <selection activeCell="I145" sqref="I145"/>
    </sheetView>
  </sheetViews>
  <sheetFormatPr defaultColWidth="11.421875" defaultRowHeight="12.75"/>
  <cols>
    <col min="2" max="2" width="14.00390625" style="0" bestFit="1" customWidth="1"/>
    <col min="3" max="3" width="15.28125" style="0" customWidth="1"/>
    <col min="4" max="4" width="13.140625" style="0" bestFit="1" customWidth="1"/>
    <col min="5" max="5" width="14.00390625" style="0" bestFit="1" customWidth="1"/>
    <col min="6" max="6" width="15.421875" style="0" customWidth="1"/>
    <col min="7" max="7" width="13.140625" style="0" bestFit="1" customWidth="1"/>
    <col min="13" max="13" width="14.140625" style="0" customWidth="1"/>
    <col min="14" max="14" width="15.7109375" style="0" customWidth="1"/>
  </cols>
  <sheetData>
    <row r="1" spans="1:25" ht="22.5">
      <c r="A1" s="28" t="s">
        <v>0</v>
      </c>
      <c r="B1" s="28"/>
      <c r="C1" s="28"/>
      <c r="D1" s="28"/>
      <c r="E1" s="28"/>
      <c r="F1" s="1"/>
      <c r="G1" s="1"/>
      <c r="H1" s="1"/>
      <c r="I1" s="28" t="s">
        <v>0</v>
      </c>
      <c r="J1" s="28"/>
      <c r="K1" s="28"/>
      <c r="L1" s="28"/>
      <c r="M1" s="2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">
      <c r="A2" s="1"/>
      <c r="B2" s="1"/>
      <c r="C2" s="1"/>
      <c r="D2" s="1"/>
      <c r="E2" s="1"/>
      <c r="F2" s="1"/>
      <c r="G2" s="1"/>
      <c r="H2" s="1"/>
      <c r="I2" s="20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8">
      <c r="A4" s="20" t="s">
        <v>1</v>
      </c>
      <c r="B4" s="1"/>
      <c r="C4" s="1"/>
      <c r="D4" s="1"/>
      <c r="E4" s="1"/>
      <c r="F4" s="1"/>
      <c r="G4" s="1"/>
      <c r="H4" s="1"/>
      <c r="I4" s="1" t="s">
        <v>2</v>
      </c>
      <c r="J4" s="1"/>
      <c r="K4" s="1"/>
      <c r="L4" s="1"/>
      <c r="M4" s="1"/>
      <c r="N4" s="1">
        <v>15000000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>
      <c r="A5" s="1"/>
      <c r="B5" s="1"/>
      <c r="C5" s="1"/>
      <c r="D5" s="1"/>
      <c r="E5" s="1"/>
      <c r="F5" s="1"/>
      <c r="G5" s="1"/>
      <c r="H5" s="1"/>
      <c r="I5" s="1" t="s">
        <v>93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>
      <c r="A6" s="1" t="s">
        <v>2</v>
      </c>
      <c r="B6" s="1"/>
      <c r="C6" s="1"/>
      <c r="D6" s="1"/>
      <c r="E6" s="1"/>
      <c r="F6" s="1">
        <v>15000000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>
      <c r="A7" s="1" t="s">
        <v>93</v>
      </c>
      <c r="B7" s="1"/>
      <c r="C7" s="1"/>
      <c r="D7" s="1"/>
      <c r="E7" s="1"/>
      <c r="F7" s="1"/>
      <c r="G7" s="1"/>
      <c r="H7" s="1"/>
      <c r="I7" s="1" t="s">
        <v>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>
      <c r="A8" s="1"/>
      <c r="B8" s="1"/>
      <c r="C8" s="1"/>
      <c r="D8" s="1"/>
      <c r="E8" s="1"/>
      <c r="F8" s="1"/>
      <c r="G8" s="1"/>
      <c r="H8" s="1"/>
      <c r="I8" s="1"/>
      <c r="J8" s="1" t="s">
        <v>4</v>
      </c>
      <c r="K8" s="1"/>
      <c r="L8" s="1"/>
      <c r="M8" s="1">
        <v>4300000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" t="s">
        <v>3</v>
      </c>
      <c r="B9" s="1"/>
      <c r="C9" s="1"/>
      <c r="D9" s="1"/>
      <c r="E9" s="1"/>
      <c r="F9" s="1"/>
      <c r="G9" s="1"/>
      <c r="H9" s="1"/>
      <c r="I9" s="1"/>
      <c r="J9" s="1" t="s">
        <v>5</v>
      </c>
      <c r="K9" s="1"/>
      <c r="L9" s="1"/>
      <c r="M9" s="1">
        <v>2200000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>
      <c r="A10" s="1"/>
      <c r="B10" s="1" t="s">
        <v>4</v>
      </c>
      <c r="C10" s="1"/>
      <c r="D10" s="1"/>
      <c r="E10" s="1">
        <v>4300000</v>
      </c>
      <c r="F10" s="1"/>
      <c r="G10" s="1"/>
      <c r="H10" s="1"/>
      <c r="I10" s="1"/>
      <c r="J10" s="1" t="s">
        <v>6</v>
      </c>
      <c r="K10" s="1"/>
      <c r="L10" s="1"/>
      <c r="M10" s="2">
        <v>500000</v>
      </c>
      <c r="N10" s="1">
        <f>M8+M9+M10</f>
        <v>7000000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>
      <c r="A11" s="1"/>
      <c r="B11" s="1" t="s">
        <v>5</v>
      </c>
      <c r="C11" s="1"/>
      <c r="D11" s="1"/>
      <c r="E11" s="1">
        <v>2200000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>
      <c r="A12" s="1"/>
      <c r="B12" s="1" t="s">
        <v>6</v>
      </c>
      <c r="C12" s="1"/>
      <c r="D12" s="1"/>
      <c r="E12" s="2">
        <v>500000</v>
      </c>
      <c r="F12" s="1">
        <f>E10+E11+E12</f>
        <v>7000000</v>
      </c>
      <c r="G12" s="1"/>
      <c r="H12" s="1"/>
      <c r="I12" s="1" t="s">
        <v>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>
      <c r="A13" s="1"/>
      <c r="B13" s="1"/>
      <c r="C13" s="1"/>
      <c r="D13" s="1"/>
      <c r="E13" s="1"/>
      <c r="F13" s="1"/>
      <c r="G13" s="1"/>
      <c r="H13" s="1"/>
      <c r="I13" s="1"/>
      <c r="J13" s="1" t="s">
        <v>8</v>
      </c>
      <c r="K13" s="1"/>
      <c r="L13" s="1"/>
      <c r="M13" s="1">
        <v>3600000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>
      <c r="A14" s="1" t="s">
        <v>7</v>
      </c>
      <c r="B14" s="1"/>
      <c r="C14" s="1"/>
      <c r="D14" s="1"/>
      <c r="E14" s="1"/>
      <c r="F14" s="1"/>
      <c r="G14" s="1"/>
      <c r="H14" s="1"/>
      <c r="I14" s="1"/>
      <c r="J14" s="1" t="s">
        <v>9</v>
      </c>
      <c r="K14" s="1"/>
      <c r="L14" s="1"/>
      <c r="M14" s="1">
        <v>900000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>
      <c r="A15" s="1"/>
      <c r="B15" s="1" t="s">
        <v>8</v>
      </c>
      <c r="C15" s="1"/>
      <c r="D15" s="1"/>
      <c r="E15" s="1">
        <v>3600000</v>
      </c>
      <c r="F15" s="1"/>
      <c r="G15" s="1"/>
      <c r="H15" s="1"/>
      <c r="I15" s="1"/>
      <c r="J15" s="1" t="s">
        <v>10</v>
      </c>
      <c r="K15" s="1"/>
      <c r="L15" s="1"/>
      <c r="M15" s="1">
        <v>600000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>
      <c r="A16" s="1"/>
      <c r="B16" s="1" t="s">
        <v>9</v>
      </c>
      <c r="C16" s="1"/>
      <c r="D16" s="1"/>
      <c r="E16" s="1">
        <v>900000</v>
      </c>
      <c r="F16" s="1"/>
      <c r="G16" s="1"/>
      <c r="H16" s="1"/>
      <c r="I16" s="1"/>
      <c r="J16" s="1" t="s">
        <v>11</v>
      </c>
      <c r="K16" s="1"/>
      <c r="L16" s="1"/>
      <c r="M16" s="2">
        <v>400000</v>
      </c>
      <c r="N16" s="2">
        <f>M13+M14+M15+M16</f>
        <v>5500000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>
      <c r="A17" s="1"/>
      <c r="B17" s="1" t="s">
        <v>10</v>
      </c>
      <c r="C17" s="1"/>
      <c r="D17" s="1"/>
      <c r="E17" s="1">
        <v>600000</v>
      </c>
      <c r="F17" s="1"/>
      <c r="G17" s="1"/>
      <c r="H17" s="1"/>
      <c r="I17" s="1"/>
      <c r="J17" s="1"/>
      <c r="K17" s="1"/>
      <c r="L17" s="4" t="s">
        <v>12</v>
      </c>
      <c r="M17" s="4"/>
      <c r="N17" s="1">
        <f>N10+N16</f>
        <v>12500000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"/>
      <c r="B18" s="1" t="s">
        <v>11</v>
      </c>
      <c r="C18" s="1"/>
      <c r="D18" s="1"/>
      <c r="E18" s="2">
        <v>400000</v>
      </c>
      <c r="F18" s="2">
        <f>E15+E16+E17+E18</f>
        <v>5500000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>
      <c r="A19" s="1"/>
      <c r="B19" s="1"/>
      <c r="C19" s="1"/>
      <c r="D19" s="27" t="s">
        <v>12</v>
      </c>
      <c r="E19" s="27"/>
      <c r="F19" s="1">
        <f>F12+F18</f>
        <v>12500000</v>
      </c>
      <c r="G19" s="1"/>
      <c r="H19" s="1"/>
      <c r="I19" s="1"/>
      <c r="J19" s="1"/>
      <c r="K19" s="1"/>
      <c r="L19" s="4" t="s">
        <v>14</v>
      </c>
      <c r="M19" s="4"/>
      <c r="N19" s="1">
        <f>N4-N17</f>
        <v>2500000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7.25" thickBot="1">
      <c r="A21" s="1"/>
      <c r="B21" s="1"/>
      <c r="C21" s="1"/>
      <c r="D21" s="27" t="s">
        <v>14</v>
      </c>
      <c r="E21" s="27"/>
      <c r="F21" s="1">
        <f>F6-F19</f>
        <v>2500000</v>
      </c>
      <c r="G21" s="1"/>
      <c r="H21" s="1"/>
      <c r="I21" s="1"/>
      <c r="J21" s="1"/>
      <c r="K21" s="1"/>
      <c r="L21" s="27" t="s">
        <v>13</v>
      </c>
      <c r="M21" s="27"/>
      <c r="N21" s="7">
        <f>N17+N19</f>
        <v>15000000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7.25" thickTop="1">
      <c r="A22" s="1"/>
      <c r="B22" s="1"/>
      <c r="C22" s="1"/>
      <c r="D22" s="1"/>
      <c r="E22" s="1"/>
      <c r="F22" s="6"/>
      <c r="G22" s="1"/>
      <c r="H22" s="1"/>
      <c r="I22" s="1"/>
      <c r="J22" s="1"/>
      <c r="K22" s="1"/>
      <c r="L22" s="1"/>
      <c r="M22" s="1"/>
      <c r="N22" s="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8.75" thickBot="1">
      <c r="A23" s="1"/>
      <c r="B23" s="1"/>
      <c r="C23" s="1"/>
      <c r="D23" s="27" t="s">
        <v>13</v>
      </c>
      <c r="E23" s="27"/>
      <c r="F23" s="7">
        <f>F19+F21</f>
        <v>15000000</v>
      </c>
      <c r="G23" s="1"/>
      <c r="H23" s="1"/>
      <c r="I23" s="20" t="s">
        <v>41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thickTop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"/>
      <c r="B25" s="1"/>
      <c r="C25" s="1"/>
      <c r="D25" s="1"/>
      <c r="E25" s="1"/>
      <c r="F25" s="1"/>
      <c r="G25" s="1"/>
      <c r="H25" s="1"/>
      <c r="I25" s="1" t="s">
        <v>42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>
      <c r="A26" s="3" t="s">
        <v>20</v>
      </c>
      <c r="B26" s="1" t="s">
        <v>16</v>
      </c>
      <c r="C26" s="1"/>
      <c r="D26" s="1"/>
      <c r="E26" s="1"/>
      <c r="F26" s="1"/>
      <c r="G26" s="1"/>
      <c r="H26" s="1"/>
      <c r="I26" s="1" t="s">
        <v>43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>
      <c r="A27" s="3" t="s">
        <v>21</v>
      </c>
      <c r="B27" s="1" t="s">
        <v>15</v>
      </c>
      <c r="C27" s="1"/>
      <c r="D27" s="1"/>
      <c r="E27" s="1"/>
      <c r="F27" s="1"/>
      <c r="G27" s="1"/>
      <c r="H27" s="1"/>
      <c r="I27" s="1" t="s">
        <v>44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>
      <c r="A28" s="3" t="s">
        <v>22</v>
      </c>
      <c r="B28" s="1" t="s">
        <v>17</v>
      </c>
      <c r="C28" s="1"/>
      <c r="D28" s="1"/>
      <c r="E28" s="1"/>
      <c r="F28" s="1"/>
      <c r="G28" s="1"/>
      <c r="H28" s="1"/>
      <c r="I28" s="1" t="s">
        <v>64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>
      <c r="A29" s="3" t="s">
        <v>23</v>
      </c>
      <c r="B29" s="1" t="s">
        <v>19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>
      <c r="A30" s="3"/>
      <c r="B30" s="1"/>
      <c r="C30" s="1"/>
      <c r="D30" s="1"/>
      <c r="E30" s="1"/>
      <c r="F30" s="1"/>
      <c r="G30" s="1"/>
      <c r="H30" s="1"/>
      <c r="I30" s="1" t="s">
        <v>27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8">
      <c r="A31" s="1" t="s">
        <v>24</v>
      </c>
      <c r="B31" s="1"/>
      <c r="C31" s="1"/>
      <c r="D31" s="1"/>
      <c r="E31" s="1"/>
      <c r="F31" s="1"/>
      <c r="G31" s="1"/>
      <c r="H31" s="1"/>
      <c r="I31" s="20" t="s">
        <v>61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>
      <c r="A33" s="4" t="s">
        <v>25</v>
      </c>
      <c r="B33" s="1">
        <f>F18</f>
        <v>5500000</v>
      </c>
      <c r="C33" s="5" t="s">
        <v>26</v>
      </c>
      <c r="D33" s="1" t="s">
        <v>95</v>
      </c>
      <c r="E33" s="1"/>
      <c r="F33" s="1"/>
      <c r="G33" s="1"/>
      <c r="H33" s="1"/>
      <c r="I33" s="1" t="s">
        <v>62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>
      <c r="A34" s="4" t="s">
        <v>25</v>
      </c>
      <c r="B34" s="1">
        <f>F18</f>
        <v>5500000</v>
      </c>
      <c r="C34" s="5" t="s">
        <v>26</v>
      </c>
      <c r="D34" s="1" t="s">
        <v>35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>
      <c r="A35" s="4" t="s">
        <v>25</v>
      </c>
      <c r="B35" s="1">
        <f>F18</f>
        <v>5500000</v>
      </c>
      <c r="C35" s="5" t="s">
        <v>26</v>
      </c>
      <c r="D35" s="1">
        <f>(F12/F23)*F23</f>
        <v>7000000</v>
      </c>
      <c r="E35" s="1"/>
      <c r="F35" s="1"/>
      <c r="G35" s="1"/>
      <c r="H35" s="1"/>
      <c r="I35" s="3" t="s">
        <v>63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>
      <c r="A36" s="4" t="s">
        <v>25</v>
      </c>
      <c r="B36" s="1">
        <f>B35+D35</f>
        <v>12500000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>
      <c r="A37" s="3"/>
      <c r="B37" s="1"/>
      <c r="C37" s="1"/>
      <c r="D37" s="1"/>
      <c r="E37" s="1"/>
      <c r="F37" s="1"/>
      <c r="G37" s="1"/>
      <c r="H37" s="1"/>
      <c r="I37" s="1" t="s">
        <v>77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>
      <c r="A39" s="1" t="s">
        <v>94</v>
      </c>
      <c r="B39" s="1"/>
      <c r="C39" s="1"/>
      <c r="D39" s="1"/>
      <c r="E39" s="1"/>
      <c r="F39" s="1"/>
      <c r="G39" s="1"/>
      <c r="H39" s="1"/>
      <c r="I39" s="1" t="s">
        <v>100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>
      <c r="A41" s="3" t="s">
        <v>28</v>
      </c>
      <c r="B41" s="1"/>
      <c r="C41" s="1"/>
      <c r="D41" s="1"/>
      <c r="E41" s="1"/>
      <c r="F41" s="1"/>
      <c r="G41" s="1"/>
      <c r="H41" s="1"/>
      <c r="I41" s="1" t="s">
        <v>78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>
      <c r="A42" s="1"/>
      <c r="B42" s="1"/>
      <c r="C42" s="1"/>
      <c r="D42" s="1"/>
      <c r="E42" s="1"/>
      <c r="F42" s="1"/>
      <c r="G42" s="1"/>
      <c r="H42" s="1"/>
      <c r="I42" s="1" t="s">
        <v>65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>
      <c r="A43" s="1" t="s">
        <v>29</v>
      </c>
      <c r="B43" s="1"/>
      <c r="C43" s="1"/>
      <c r="D43" s="1"/>
      <c r="E43" s="1"/>
      <c r="F43" s="1"/>
      <c r="G43" s="1"/>
      <c r="H43" s="1"/>
      <c r="I43" s="1" t="s">
        <v>27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thickBot="1">
      <c r="A44" s="1"/>
      <c r="B44" s="1"/>
      <c r="C44" s="1"/>
      <c r="D44" s="1"/>
      <c r="E44" s="1"/>
      <c r="F44" s="1"/>
      <c r="G44" s="1"/>
      <c r="H44" s="1"/>
      <c r="I44" s="1" t="s">
        <v>27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>
      <c r="A45" s="1" t="s">
        <v>33</v>
      </c>
      <c r="B45" s="1"/>
      <c r="C45" s="1"/>
      <c r="D45" s="10" t="s">
        <v>18</v>
      </c>
      <c r="E45" s="11" t="s">
        <v>30</v>
      </c>
      <c r="F45" s="3" t="s">
        <v>38</v>
      </c>
      <c r="G45" s="1"/>
      <c r="H45" s="1"/>
      <c r="I45" s="1" t="s">
        <v>27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7.25" thickBot="1">
      <c r="A46" s="1"/>
      <c r="B46" s="1"/>
      <c r="C46" s="1"/>
      <c r="D46" s="12"/>
      <c r="E46" s="13" t="s">
        <v>31</v>
      </c>
      <c r="F46" s="3" t="s">
        <v>39</v>
      </c>
      <c r="G46" s="1"/>
      <c r="H46" s="1"/>
      <c r="I46" s="1" t="s">
        <v>27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1"/>
      <c r="C47" s="1"/>
      <c r="D47" s="1"/>
      <c r="E47" s="1"/>
      <c r="F47" s="1"/>
      <c r="G47" s="1"/>
      <c r="H47" s="1"/>
      <c r="I47" s="1" t="s">
        <v>27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>
      <c r="A48" s="1"/>
      <c r="B48" s="1"/>
      <c r="C48" s="1"/>
      <c r="D48" s="1"/>
      <c r="E48" s="1"/>
      <c r="F48" s="1"/>
      <c r="G48" s="1"/>
      <c r="H48" s="1"/>
      <c r="I48" s="1" t="s">
        <v>27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A49" s="1" t="s">
        <v>32</v>
      </c>
      <c r="B49" s="1"/>
      <c r="C49" s="1"/>
      <c r="D49" s="1"/>
      <c r="E49" s="1"/>
      <c r="F49" s="1"/>
      <c r="G49" s="1"/>
      <c r="H49" s="1"/>
      <c r="I49" s="1" t="s">
        <v>27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>
      <c r="A50" s="1"/>
      <c r="B50" s="1"/>
      <c r="C50" s="1"/>
      <c r="D50" s="1"/>
      <c r="E50" s="1"/>
      <c r="F50" s="1"/>
      <c r="G50" s="1"/>
      <c r="H50" s="1"/>
      <c r="I50" s="1" t="s">
        <v>27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>
      <c r="A51" s="1"/>
      <c r="B51" s="14" t="s">
        <v>18</v>
      </c>
      <c r="C51" s="8" t="s">
        <v>30</v>
      </c>
      <c r="D51" s="1" t="s">
        <v>34</v>
      </c>
      <c r="E51" s="2">
        <f>F18</f>
        <v>5500000</v>
      </c>
      <c r="F51" s="1" t="s">
        <v>37</v>
      </c>
      <c r="G51" s="2">
        <f>F18</f>
        <v>5500000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>
      <c r="A52" s="1"/>
      <c r="B52" s="15"/>
      <c r="C52" s="9" t="s">
        <v>31</v>
      </c>
      <c r="D52" s="1"/>
      <c r="E52" s="1" t="s">
        <v>36</v>
      </c>
      <c r="F52" s="1"/>
      <c r="G52" s="16">
        <f>1-0.4667</f>
        <v>0.5333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>
      <c r="A54" s="1"/>
      <c r="B54" s="14" t="s">
        <v>18</v>
      </c>
      <c r="C54" s="3">
        <f>G51/G52</f>
        <v>10313144.571535721</v>
      </c>
      <c r="D54" s="3" t="s">
        <v>40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8">
      <c r="A62" s="20" t="s">
        <v>41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>
      <c r="A64" s="1" t="s">
        <v>42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>
      <c r="A65" s="1" t="s">
        <v>43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>
      <c r="A66" s="1" t="s">
        <v>44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>
      <c r="A67" s="1" t="s">
        <v>64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>
      <c r="A71" s="1" t="s">
        <v>32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>
      <c r="A73" s="1"/>
      <c r="B73" s="14" t="s">
        <v>18</v>
      </c>
      <c r="C73" s="8" t="s">
        <v>30</v>
      </c>
      <c r="D73" s="1" t="s">
        <v>34</v>
      </c>
      <c r="E73" s="25">
        <v>2000</v>
      </c>
      <c r="F73" s="1" t="s">
        <v>37</v>
      </c>
      <c r="G73" s="2">
        <v>2000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>
      <c r="A74" s="1"/>
      <c r="B74" s="15"/>
      <c r="C74" s="9" t="s">
        <v>31</v>
      </c>
      <c r="D74" s="1"/>
      <c r="E74" s="1" t="s">
        <v>96</v>
      </c>
      <c r="F74" s="1"/>
      <c r="G74" s="16">
        <f>1-(15/20)</f>
        <v>0.25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>
      <c r="A76" s="1"/>
      <c r="B76" s="14" t="s">
        <v>18</v>
      </c>
      <c r="C76" s="3">
        <f>G73/G74</f>
        <v>8000</v>
      </c>
      <c r="D76" s="3" t="s">
        <v>97</v>
      </c>
      <c r="E76" s="18">
        <f>C76/20</f>
        <v>400</v>
      </c>
      <c r="F76" s="3" t="s">
        <v>98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>
      <c r="A77" s="1"/>
      <c r="B77" s="1"/>
      <c r="C77" s="1"/>
      <c r="D77" s="1"/>
      <c r="E77" s="1"/>
      <c r="F77" s="3" t="s">
        <v>40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>
      <c r="A79" s="26" t="s">
        <v>99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>
      <c r="A81" s="1" t="s">
        <v>45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>
      <c r="A83" s="3" t="s">
        <v>46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>
      <c r="A85" s="1" t="s">
        <v>47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>
      <c r="A87" s="3" t="s">
        <v>48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>
      <c r="A89" s="1" t="s">
        <v>49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>
      <c r="A91" s="3" t="s">
        <v>50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>
      <c r="A93" s="1" t="s">
        <v>51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>
      <c r="A95" s="1"/>
      <c r="B95" s="3" t="s">
        <v>52</v>
      </c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>
      <c r="A96" s="1"/>
      <c r="B96" s="3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>
      <c r="A97" s="1"/>
      <c r="B97" s="17">
        <v>2000</v>
      </c>
      <c r="C97" s="3" t="s">
        <v>53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>
      <c r="A98" s="1"/>
      <c r="B98" s="19">
        <v>5</v>
      </c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>
      <c r="A100" s="1"/>
      <c r="B100" s="4" t="s">
        <v>54</v>
      </c>
      <c r="C100" s="19">
        <f>B97/B98</f>
        <v>400</v>
      </c>
      <c r="D100" s="3" t="s">
        <v>55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>
      <c r="A101" s="1"/>
      <c r="B101" s="1"/>
      <c r="C101" s="1"/>
      <c r="D101" s="3" t="s">
        <v>56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>
      <c r="A102" s="1"/>
      <c r="B102" s="3" t="s">
        <v>57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>
      <c r="A104" s="3" t="s">
        <v>58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>
      <c r="A105" s="1" t="s">
        <v>59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>
      <c r="A107" s="1" t="s">
        <v>60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8">
      <c r="A113" s="20" t="s">
        <v>61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>
      <c r="A115" s="1" t="s">
        <v>62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>
      <c r="A117" s="3" t="s">
        <v>63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">
      <c r="A119" s="1" t="s">
        <v>77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">
      <c r="A121" s="1" t="s">
        <v>100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">
      <c r="A123" s="1" t="s">
        <v>78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">
      <c r="A124" s="1" t="s">
        <v>65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>
      <c r="A127" s="3" t="s">
        <v>76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>
      <c r="A129" s="1" t="s">
        <v>66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>
      <c r="A131" s="1"/>
      <c r="B131" s="3" t="s">
        <v>67</v>
      </c>
      <c r="C131" s="3"/>
      <c r="D131" s="3"/>
      <c r="E131" s="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>
      <c r="A132" s="1"/>
      <c r="B132" s="3"/>
      <c r="C132" s="3"/>
      <c r="D132" s="3"/>
      <c r="E132" s="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>
      <c r="A133" s="1"/>
      <c r="B133" s="3" t="s">
        <v>68</v>
      </c>
      <c r="C133" s="3"/>
      <c r="D133" s="3"/>
      <c r="E133" s="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>
      <c r="A134" s="1"/>
      <c r="B134" s="3"/>
      <c r="C134" s="3"/>
      <c r="D134" s="3"/>
      <c r="E134" s="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>
      <c r="A135" s="1"/>
      <c r="B135" s="3" t="s">
        <v>69</v>
      </c>
      <c r="C135" s="3"/>
      <c r="D135" s="3"/>
      <c r="E135" s="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>
      <c r="A136" s="1"/>
      <c r="B136" s="3"/>
      <c r="C136" s="3"/>
      <c r="D136" s="3"/>
      <c r="E136" s="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>
      <c r="A137" s="1"/>
      <c r="B137" s="3" t="s">
        <v>70</v>
      </c>
      <c r="C137" s="22">
        <v>300</v>
      </c>
      <c r="D137" s="3" t="s">
        <v>34</v>
      </c>
      <c r="E137" s="18">
        <f>300/1.5</f>
        <v>200</v>
      </c>
      <c r="F137" s="3" t="s">
        <v>71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>
      <c r="A138" s="1"/>
      <c r="B138" s="3"/>
      <c r="C138" s="23">
        <v>1.5</v>
      </c>
      <c r="D138" s="3"/>
      <c r="E138" s="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>
      <c r="A140" s="3" t="s">
        <v>75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>
      <c r="A142" s="1"/>
      <c r="B142" s="3" t="s">
        <v>72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">
      <c r="A143" s="1"/>
      <c r="B143" s="1" t="s">
        <v>27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>
      <c r="A144" s="1"/>
      <c r="B144" s="3" t="s">
        <v>73</v>
      </c>
      <c r="C144" s="3"/>
      <c r="D144" s="3"/>
      <c r="E144" s="3"/>
      <c r="F144" s="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>
      <c r="A145" s="1"/>
      <c r="B145" s="3"/>
      <c r="C145" s="3"/>
      <c r="D145" s="3"/>
      <c r="E145" s="3"/>
      <c r="F145" s="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>
      <c r="A146" s="1"/>
      <c r="B146" s="3" t="s">
        <v>74</v>
      </c>
      <c r="C146" s="22">
        <v>300</v>
      </c>
      <c r="D146" s="3" t="s">
        <v>34</v>
      </c>
      <c r="E146" s="18">
        <f>C146/C147</f>
        <v>120</v>
      </c>
      <c r="F146" s="3" t="s">
        <v>71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>
      <c r="A147" s="1"/>
      <c r="B147" s="3"/>
      <c r="C147" s="23">
        <v>2.5</v>
      </c>
      <c r="D147" s="3"/>
      <c r="E147" s="3"/>
      <c r="F147" s="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>
      <c r="A150" s="3" t="s">
        <v>79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>
      <c r="A151" s="1" t="s">
        <v>80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>
      <c r="A152" s="1" t="s">
        <v>81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>
      <c r="A154" s="1"/>
      <c r="B154" s="3" t="s">
        <v>88</v>
      </c>
      <c r="C154" s="3"/>
      <c r="D154" s="3"/>
      <c r="E154" s="3"/>
      <c r="F154" s="3"/>
      <c r="G154" s="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>
      <c r="A155" s="1"/>
      <c r="B155" s="3"/>
      <c r="C155" s="3"/>
      <c r="D155" s="3"/>
      <c r="E155" s="3"/>
      <c r="F155" s="3"/>
      <c r="G155" s="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>
      <c r="A156" s="1"/>
      <c r="B156" s="3" t="s">
        <v>82</v>
      </c>
      <c r="C156" s="3"/>
      <c r="D156" s="17" t="s">
        <v>83</v>
      </c>
      <c r="E156" s="3"/>
      <c r="F156" s="3"/>
      <c r="G156" s="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>
      <c r="A157" s="1"/>
      <c r="B157" s="3"/>
      <c r="C157" s="3"/>
      <c r="D157" s="18">
        <v>150</v>
      </c>
      <c r="E157" s="3"/>
      <c r="F157" s="3"/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>
      <c r="A158" s="1"/>
      <c r="B158" s="3"/>
      <c r="C158" s="3"/>
      <c r="D158" s="3"/>
      <c r="E158" s="3"/>
      <c r="F158" s="3"/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>
      <c r="A159" s="1"/>
      <c r="B159" s="3" t="s">
        <v>84</v>
      </c>
      <c r="C159" s="17" t="s">
        <v>85</v>
      </c>
      <c r="D159" s="3" t="s">
        <v>86</v>
      </c>
      <c r="E159" s="21">
        <v>675</v>
      </c>
      <c r="F159" s="3" t="s">
        <v>87</v>
      </c>
      <c r="G159" s="24" t="s">
        <v>27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>
      <c r="A160" s="1"/>
      <c r="B160" s="3"/>
      <c r="C160" s="18">
        <v>150</v>
      </c>
      <c r="D160" s="3"/>
      <c r="E160" s="18">
        <v>150</v>
      </c>
      <c r="F160" s="3"/>
      <c r="G160" s="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>
      <c r="A161" s="1"/>
      <c r="B161" s="3"/>
      <c r="C161" s="3"/>
      <c r="D161" s="3"/>
      <c r="E161" s="3"/>
      <c r="F161" s="3"/>
      <c r="G161" s="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>
      <c r="A162" s="1"/>
      <c r="B162" s="3" t="s">
        <v>91</v>
      </c>
      <c r="C162" s="3"/>
      <c r="D162" s="3"/>
      <c r="E162" s="3"/>
      <c r="F162" s="3"/>
      <c r="G162" s="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>
      <c r="A163" s="1"/>
      <c r="B163" s="3"/>
      <c r="C163" s="3"/>
      <c r="D163" s="3"/>
      <c r="E163" s="3"/>
      <c r="F163" s="3"/>
      <c r="G163" s="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>
      <c r="A164" s="1"/>
      <c r="B164" s="3"/>
      <c r="C164" s="3"/>
      <c r="D164" s="3"/>
      <c r="E164" s="3"/>
      <c r="F164" s="3"/>
      <c r="G164" s="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>
      <c r="A165" s="1"/>
      <c r="B165" s="3" t="s">
        <v>89</v>
      </c>
      <c r="C165" s="3"/>
      <c r="D165" s="3"/>
      <c r="E165" s="3"/>
      <c r="F165" s="3"/>
      <c r="G165" s="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>
      <c r="A166" s="1"/>
      <c r="B166" s="3"/>
      <c r="C166" s="3"/>
      <c r="D166" s="3"/>
      <c r="E166" s="3"/>
      <c r="F166" s="3"/>
      <c r="G166" s="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>
      <c r="A167" s="1"/>
      <c r="B167" s="3" t="s">
        <v>90</v>
      </c>
      <c r="C167" s="3"/>
      <c r="D167" s="3"/>
      <c r="E167" s="3"/>
      <c r="F167" s="3"/>
      <c r="G167" s="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>
      <c r="A168" s="1"/>
      <c r="B168" s="3"/>
      <c r="C168" s="3"/>
      <c r="D168" s="3"/>
      <c r="E168" s="3"/>
      <c r="F168" s="3"/>
      <c r="G168" s="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>
      <c r="A169" s="1"/>
      <c r="B169" s="3" t="s">
        <v>92</v>
      </c>
      <c r="C169" s="3"/>
      <c r="D169" s="3"/>
      <c r="E169" s="3"/>
      <c r="F169" s="3"/>
      <c r="G169" s="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</sheetData>
  <sheetProtection/>
  <mergeCells count="6">
    <mergeCell ref="D23:E23"/>
    <mergeCell ref="A1:E1"/>
    <mergeCell ref="L21:M21"/>
    <mergeCell ref="I1:M1"/>
    <mergeCell ref="D19:E19"/>
    <mergeCell ref="D21:E21"/>
  </mergeCells>
  <printOptions/>
  <pageMargins left="0.25" right="0.26" top="0.36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CASTILLO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CASTILLO GARCIA</dc:creator>
  <cp:keywords/>
  <dc:description/>
  <cp:lastModifiedBy>Oscar</cp:lastModifiedBy>
  <cp:lastPrinted>2009-08-27T04:55:21Z</cp:lastPrinted>
  <dcterms:created xsi:type="dcterms:W3CDTF">2009-08-27T01:26:35Z</dcterms:created>
  <dcterms:modified xsi:type="dcterms:W3CDTF">2019-06-13T07:06:15Z</dcterms:modified>
  <cp:category/>
  <cp:version/>
  <cp:contentType/>
  <cp:contentStatus/>
</cp:coreProperties>
</file>