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<sst xmlns="http://schemas.openxmlformats.org/spreadsheetml/2006/main" count="289" uniqueCount="73">
  <si>
    <t>Con los siguientes datos determinar :</t>
  </si>
  <si>
    <t xml:space="preserve">       a)</t>
  </si>
  <si>
    <t xml:space="preserve">       b)</t>
  </si>
  <si>
    <t xml:space="preserve">       c)</t>
  </si>
  <si>
    <t>Capacidad de absorción.</t>
  </si>
  <si>
    <t>La capacidad de la utilidad.</t>
  </si>
  <si>
    <t>Generación de recursos sobre la inversión de los accionistas.</t>
  </si>
  <si>
    <t xml:space="preserve"> </t>
  </si>
  <si>
    <t>Depreciación</t>
  </si>
  <si>
    <t>Costo de ventas</t>
  </si>
  <si>
    <t>Intereses</t>
  </si>
  <si>
    <t>Gastos de ventas</t>
  </si>
  <si>
    <t>Activo circulante</t>
  </si>
  <si>
    <t>Ventas</t>
  </si>
  <si>
    <t>Activos fijos</t>
  </si>
  <si>
    <t>Otros gastos</t>
  </si>
  <si>
    <t>Pasivo a corto plazo</t>
  </si>
  <si>
    <t>Otros productos</t>
  </si>
  <si>
    <t>Gastos de Admón.</t>
  </si>
  <si>
    <t>Activos NO circulantes</t>
  </si>
  <si>
    <t>Pasivo total</t>
  </si>
  <si>
    <t>Acreedores diversos</t>
  </si>
  <si>
    <t>Vtas.</t>
  </si>
  <si>
    <t>Cto. Vtas.</t>
  </si>
  <si>
    <t>UT BRUTA</t>
  </si>
  <si>
    <t>Gtos. Vta</t>
  </si>
  <si>
    <t>Gtos. Admon.</t>
  </si>
  <si>
    <t>Depreciac.</t>
  </si>
  <si>
    <t>UT.en OPER.</t>
  </si>
  <si>
    <t>Gtos.Fianc.</t>
  </si>
  <si>
    <t>UT.despG.F</t>
  </si>
  <si>
    <t>Otros Gtos.</t>
  </si>
  <si>
    <t>Otros Prod.</t>
  </si>
  <si>
    <t>UT.desp.GP</t>
  </si>
  <si>
    <t>UT. CONT.</t>
  </si>
  <si>
    <t>Cap. Traba.=</t>
  </si>
  <si>
    <t xml:space="preserve">   menos</t>
  </si>
  <si>
    <t xml:space="preserve">      =</t>
  </si>
  <si>
    <t>PC</t>
  </si>
  <si>
    <t>AC</t>
  </si>
  <si>
    <t>Pas. Total =</t>
  </si>
  <si>
    <t>menos</t>
  </si>
  <si>
    <t>AFN    =</t>
  </si>
  <si>
    <t>A  No C  =</t>
  </si>
  <si>
    <t>intereses  =</t>
  </si>
  <si>
    <t>Impto.  =</t>
  </si>
  <si>
    <t>Utilidad en operación</t>
  </si>
  <si>
    <t xml:space="preserve">( Cap. Traba. + AFN + A No C ) - Pas. Total </t>
  </si>
  <si>
    <t xml:space="preserve">      x  100</t>
  </si>
  <si>
    <t xml:space="preserve">Calidad de la Utilidad = </t>
  </si>
  <si>
    <t>Gtos. Financ. + Impto.</t>
  </si>
  <si>
    <t>Capacid. De Absorción =</t>
  </si>
  <si>
    <t>Utilidad en Operación  =</t>
  </si>
  <si>
    <t xml:space="preserve">      X 100  =</t>
  </si>
  <si>
    <t>RECURSOS SOBRE LA INVERSIÓN DE LOS ACCIONISTAS</t>
  </si>
  <si>
    <t>G R I A =</t>
  </si>
  <si>
    <t>Prom. De la Inver. De accionistas</t>
  </si>
  <si>
    <t>Utilidad en Operación     =</t>
  </si>
  <si>
    <t xml:space="preserve">   X   100  =</t>
  </si>
  <si>
    <t>Prom. de inversión de accionistas</t>
  </si>
  <si>
    <t>CASO No. 1</t>
  </si>
  <si>
    <t>CASO No. 2</t>
  </si>
  <si>
    <t>CASO No. 3</t>
  </si>
  <si>
    <t>PÉR.despG.F</t>
  </si>
  <si>
    <t>La calidad de la utilidad.</t>
  </si>
  <si>
    <t>Pas. Neto =</t>
  </si>
  <si>
    <t>( Cap. Traba. + AFN + A No C ) - Pas. Neto</t>
  </si>
  <si>
    <t>Impuesto Sobre la Renta    30%</t>
  </si>
  <si>
    <t xml:space="preserve">CALIDAD DE LA UTILIDAD, CAPACIDAD DE ABSORCIÓN Y GENERACIÓN DE </t>
  </si>
  <si>
    <t>ISR  30%</t>
  </si>
  <si>
    <t xml:space="preserve">(11,286.00+98,348.00+23,887.00 )- 4,391.00 </t>
  </si>
  <si>
    <t>(255,970.00 + 456,987.00 + 45,987.00 ) - 69,400.00</t>
  </si>
  <si>
    <t xml:space="preserve">(362,933.00+598,409.00+65,293.00 )-118,578.00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</si>
</sst>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[$-80A]dddd\,\ dd&quot; de &quot;mmmm&quot; de &quot;yyyy"/>
    <numFmt numFmtId="166" formatCode="[$-80A]hh:mm:ss\ AM/PM"/>
  </numFmts>
  <fonts count="40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9" fontId="1" fillId="0" borderId="0" xfId="0" applyNumberFormat="1" applyFont="1" applyAlignment="1">
      <alignment/>
    </xf>
    <xf numFmtId="10" fontId="3" fillId="0" borderId="11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3"/>
  <sheetViews>
    <sheetView tabSelected="1" zoomScale="130" zoomScaleNormal="130" zoomScalePageLayoutView="0" workbookViewId="0" topLeftCell="A4">
      <selection activeCell="B9" sqref="B9"/>
    </sheetView>
  </sheetViews>
  <sheetFormatPr defaultColWidth="11.421875" defaultRowHeight="12.75"/>
  <cols>
    <col min="1" max="1" width="12.8515625" style="0" customWidth="1"/>
    <col min="2" max="2" width="12.57421875" style="0" customWidth="1"/>
    <col min="3" max="3" width="7.7109375" style="0" customWidth="1"/>
    <col min="4" max="4" width="12.7109375" style="0" customWidth="1"/>
    <col min="5" max="6" width="12.57421875" style="0" customWidth="1"/>
    <col min="7" max="7" width="12.57421875" style="0" bestFit="1" customWidth="1"/>
    <col min="8" max="8" width="11.8515625" style="0" customWidth="1"/>
    <col min="15" max="15" width="13.00390625" style="0" customWidth="1"/>
  </cols>
  <sheetData>
    <row r="1" spans="1:26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 t="s">
        <v>68</v>
      </c>
      <c r="M1" s="4"/>
      <c r="N1" s="4"/>
      <c r="O1" s="4"/>
      <c r="P1" s="4"/>
      <c r="Q1" s="4"/>
      <c r="R1" s="2"/>
      <c r="S1" s="1"/>
      <c r="T1" s="3"/>
      <c r="U1" s="3"/>
      <c r="V1" s="3"/>
      <c r="W1" s="3"/>
      <c r="X1" s="3"/>
      <c r="Y1" s="3"/>
      <c r="Z1" s="3"/>
    </row>
    <row r="2" spans="1:26" ht="19.5">
      <c r="A2" s="4" t="s">
        <v>68</v>
      </c>
      <c r="B2" s="4"/>
      <c r="C2" s="4"/>
      <c r="D2" s="4"/>
      <c r="E2" s="4"/>
      <c r="F2" s="4"/>
      <c r="G2" s="2"/>
      <c r="H2" s="1"/>
      <c r="I2" s="1"/>
      <c r="J2" s="1"/>
      <c r="K2" s="1"/>
      <c r="L2" s="4" t="s">
        <v>54</v>
      </c>
      <c r="M2" s="4"/>
      <c r="N2" s="4"/>
      <c r="O2" s="4"/>
      <c r="P2" s="4"/>
      <c r="Q2" s="4"/>
      <c r="R2" s="2"/>
      <c r="S2" s="1"/>
      <c r="T2" s="3"/>
      <c r="U2" s="3"/>
      <c r="V2" s="3"/>
      <c r="W2" s="3"/>
      <c r="X2" s="3"/>
      <c r="Y2" s="3"/>
      <c r="Z2" s="3"/>
    </row>
    <row r="3" spans="1:26" ht="19.5">
      <c r="A3" s="4" t="s">
        <v>54</v>
      </c>
      <c r="B3" s="4"/>
      <c r="C3" s="4"/>
      <c r="D3" s="4"/>
      <c r="E3" s="4"/>
      <c r="F3" s="4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2" t="s">
        <v>60</v>
      </c>
      <c r="M4" s="1"/>
      <c r="N4" s="1"/>
      <c r="O4" s="1"/>
      <c r="P4" s="1"/>
      <c r="Q4" s="1"/>
      <c r="R4" s="1"/>
      <c r="S4" s="1"/>
      <c r="T4" s="3"/>
      <c r="U4" s="3"/>
      <c r="V4" s="3"/>
      <c r="W4" s="3"/>
      <c r="X4" s="3"/>
      <c r="Y4" s="3"/>
      <c r="Z4" s="3"/>
    </row>
    <row r="5" spans="1:26" ht="16.5">
      <c r="A5" s="12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12"/>
      <c r="M5" s="1"/>
      <c r="N5" s="1"/>
      <c r="O5" s="1"/>
      <c r="P5" s="1"/>
      <c r="Q5" s="1"/>
      <c r="R5" s="1"/>
      <c r="S5" s="1"/>
      <c r="T5" s="3"/>
      <c r="U5" s="3"/>
      <c r="V5" s="3"/>
      <c r="W5" s="3"/>
      <c r="X5" s="3"/>
      <c r="Y5" s="3"/>
      <c r="Z5" s="3"/>
    </row>
    <row r="6" spans="1:26" ht="16.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0</v>
      </c>
      <c r="M6" s="1"/>
      <c r="N6" s="1"/>
      <c r="O6" s="1"/>
      <c r="P6" s="1"/>
      <c r="Q6" s="1"/>
      <c r="R6" s="1"/>
      <c r="S6" s="1"/>
      <c r="T6" s="3"/>
      <c r="U6" s="3"/>
      <c r="V6" s="3"/>
      <c r="W6" s="3"/>
      <c r="X6" s="3"/>
      <c r="Y6" s="3"/>
      <c r="Z6" s="3"/>
    </row>
    <row r="7" spans="1:26" ht="1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1</v>
      </c>
      <c r="M7" s="1" t="s">
        <v>64</v>
      </c>
      <c r="N7" s="1"/>
      <c r="O7" s="1"/>
      <c r="P7" s="1"/>
      <c r="Q7" s="1"/>
      <c r="R7" s="1"/>
      <c r="S7" s="1"/>
      <c r="T7" s="3"/>
      <c r="U7" s="3"/>
      <c r="V7" s="3"/>
      <c r="W7" s="3"/>
      <c r="X7" s="3"/>
      <c r="Y7" s="3"/>
      <c r="Z7" s="3"/>
    </row>
    <row r="8" spans="1:26" ht="15">
      <c r="A8" s="1" t="s">
        <v>1</v>
      </c>
      <c r="B8" s="1" t="s">
        <v>64</v>
      </c>
      <c r="C8" s="1"/>
      <c r="D8" s="1"/>
      <c r="E8" s="1"/>
      <c r="F8" s="1"/>
      <c r="G8" s="1"/>
      <c r="H8" s="1"/>
      <c r="I8" s="1"/>
      <c r="J8" s="1"/>
      <c r="K8" s="1"/>
      <c r="L8" s="1" t="s">
        <v>2</v>
      </c>
      <c r="M8" s="1" t="s">
        <v>4</v>
      </c>
      <c r="N8" s="1"/>
      <c r="O8" s="1"/>
      <c r="P8" s="1"/>
      <c r="Q8" s="1"/>
      <c r="R8" s="1"/>
      <c r="S8" s="1"/>
      <c r="T8" s="3"/>
      <c r="U8" s="3"/>
      <c r="V8" s="3"/>
      <c r="W8" s="3"/>
      <c r="X8" s="3"/>
      <c r="Y8" s="3"/>
      <c r="Z8" s="3"/>
    </row>
    <row r="9" spans="1:26" ht="15">
      <c r="A9" s="1" t="s">
        <v>2</v>
      </c>
      <c r="B9" s="1" t="s">
        <v>4</v>
      </c>
      <c r="C9" s="1"/>
      <c r="D9" s="1"/>
      <c r="E9" s="1"/>
      <c r="F9" s="1"/>
      <c r="G9" s="1"/>
      <c r="H9" s="1"/>
      <c r="I9" s="1"/>
      <c r="J9" s="1"/>
      <c r="K9" s="1"/>
      <c r="L9" s="1" t="s">
        <v>3</v>
      </c>
      <c r="M9" s="1" t="s">
        <v>6</v>
      </c>
      <c r="N9" s="1"/>
      <c r="O9" s="1"/>
      <c r="P9" s="1"/>
      <c r="Q9" s="1"/>
      <c r="R9" s="1"/>
      <c r="S9" s="1"/>
      <c r="T9" s="3"/>
      <c r="U9" s="3"/>
      <c r="V9" s="3"/>
      <c r="W9" s="3"/>
      <c r="X9" s="3"/>
      <c r="Y9" s="3"/>
      <c r="Z9" s="3"/>
    </row>
    <row r="10" spans="1:26" ht="15">
      <c r="A10" s="1" t="s">
        <v>3</v>
      </c>
      <c r="B10" s="1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3"/>
      <c r="V10" s="3"/>
      <c r="W10" s="3"/>
      <c r="X10" s="3"/>
      <c r="Y10" s="3"/>
      <c r="Z10" s="3"/>
    </row>
    <row r="11" spans="1:2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" t="s">
        <v>8</v>
      </c>
      <c r="M11" s="5"/>
      <c r="N11" s="5"/>
      <c r="O11" s="5">
        <v>12849</v>
      </c>
      <c r="P11" s="5"/>
      <c r="Q11" s="5" t="s">
        <v>10</v>
      </c>
      <c r="R11" s="5"/>
      <c r="S11" s="5">
        <v>12987</v>
      </c>
      <c r="T11" s="3"/>
      <c r="U11" s="3"/>
      <c r="V11" s="3"/>
      <c r="W11" s="3"/>
      <c r="X11" s="3"/>
      <c r="Y11" s="3"/>
      <c r="Z11" s="3"/>
    </row>
    <row r="12" spans="1:26" ht="15">
      <c r="A12" s="5" t="s">
        <v>8</v>
      </c>
      <c r="B12" s="5"/>
      <c r="C12" s="5"/>
      <c r="D12" s="5">
        <f>O11</f>
        <v>12849</v>
      </c>
      <c r="E12" s="5"/>
      <c r="F12" s="5" t="s">
        <v>10</v>
      </c>
      <c r="G12" s="5"/>
      <c r="H12" s="5">
        <f aca="true" t="shared" si="0" ref="H12:H19">S11</f>
        <v>12987</v>
      </c>
      <c r="I12" s="5"/>
      <c r="J12" s="1"/>
      <c r="K12" s="1"/>
      <c r="L12" s="5" t="s">
        <v>59</v>
      </c>
      <c r="M12" s="5"/>
      <c r="N12" s="5"/>
      <c r="O12" s="5">
        <v>29637</v>
      </c>
      <c r="P12" s="5"/>
      <c r="Q12" s="5" t="s">
        <v>13</v>
      </c>
      <c r="R12" s="5"/>
      <c r="S12" s="5">
        <v>127388</v>
      </c>
      <c r="T12" s="3"/>
      <c r="U12" s="3"/>
      <c r="V12" s="3"/>
      <c r="W12" s="3"/>
      <c r="X12" s="3"/>
      <c r="Y12" s="3"/>
      <c r="Z12" s="3"/>
    </row>
    <row r="13" spans="1:26" ht="15">
      <c r="A13" s="5" t="s">
        <v>59</v>
      </c>
      <c r="B13" s="5"/>
      <c r="C13" s="5"/>
      <c r="D13" s="5">
        <f>O12</f>
        <v>29637</v>
      </c>
      <c r="E13" s="5"/>
      <c r="F13" s="5" t="s">
        <v>13</v>
      </c>
      <c r="G13" s="5"/>
      <c r="H13" s="5">
        <f t="shared" si="0"/>
        <v>127388</v>
      </c>
      <c r="I13" s="5"/>
      <c r="J13" s="1"/>
      <c r="K13" s="1"/>
      <c r="L13" s="5" t="s">
        <v>9</v>
      </c>
      <c r="M13" s="5"/>
      <c r="N13" s="5"/>
      <c r="O13" s="5">
        <v>13829</v>
      </c>
      <c r="P13" s="5"/>
      <c r="Q13" s="5" t="s">
        <v>14</v>
      </c>
      <c r="R13" s="5"/>
      <c r="S13" s="5">
        <v>98348</v>
      </c>
      <c r="T13" s="3"/>
      <c r="U13" s="3"/>
      <c r="V13" s="3"/>
      <c r="W13" s="3"/>
      <c r="X13" s="3"/>
      <c r="Y13" s="3"/>
      <c r="Z13" s="3"/>
    </row>
    <row r="14" spans="1:26" ht="15">
      <c r="A14" s="5" t="s">
        <v>9</v>
      </c>
      <c r="B14" s="5"/>
      <c r="C14" s="5"/>
      <c r="D14" s="5">
        <f>O13</f>
        <v>13829</v>
      </c>
      <c r="E14" s="5"/>
      <c r="F14" s="5" t="s">
        <v>14</v>
      </c>
      <c r="G14" s="5"/>
      <c r="H14" s="5">
        <f t="shared" si="0"/>
        <v>98348</v>
      </c>
      <c r="I14" s="5"/>
      <c r="J14" s="1"/>
      <c r="K14" s="1"/>
      <c r="L14" s="5" t="s">
        <v>11</v>
      </c>
      <c r="M14" s="5"/>
      <c r="N14" s="5"/>
      <c r="O14" s="5">
        <v>12987</v>
      </c>
      <c r="P14" s="5"/>
      <c r="Q14" s="5" t="s">
        <v>15</v>
      </c>
      <c r="R14" s="5"/>
      <c r="S14" s="5">
        <v>4829</v>
      </c>
      <c r="T14" s="3"/>
      <c r="U14" s="3"/>
      <c r="V14" s="3"/>
      <c r="W14" s="3"/>
      <c r="X14" s="3"/>
      <c r="Y14" s="3"/>
      <c r="Z14" s="3"/>
    </row>
    <row r="15" spans="1:26" ht="15">
      <c r="A15" s="5" t="s">
        <v>11</v>
      </c>
      <c r="B15" s="5"/>
      <c r="C15" s="5"/>
      <c r="D15" s="5">
        <f>O14</f>
        <v>12987</v>
      </c>
      <c r="E15" s="5"/>
      <c r="F15" s="5" t="s">
        <v>15</v>
      </c>
      <c r="G15" s="5"/>
      <c r="H15" s="5">
        <f t="shared" si="0"/>
        <v>4829</v>
      </c>
      <c r="I15" s="5"/>
      <c r="J15" s="1"/>
      <c r="K15" s="1"/>
      <c r="L15" s="5" t="s">
        <v>67</v>
      </c>
      <c r="M15" s="5"/>
      <c r="N15" s="5"/>
      <c r="O15" s="13">
        <v>0.3</v>
      </c>
      <c r="P15" s="5"/>
      <c r="Q15" s="5" t="s">
        <v>20</v>
      </c>
      <c r="R15" s="5"/>
      <c r="S15" s="5">
        <v>8273</v>
      </c>
      <c r="T15" s="3"/>
      <c r="U15" s="3"/>
      <c r="V15" s="3"/>
      <c r="W15" s="3"/>
      <c r="X15" s="3"/>
      <c r="Y15" s="3"/>
      <c r="Z15" s="3"/>
    </row>
    <row r="16" spans="1:26" ht="15">
      <c r="A16" s="5" t="s">
        <v>67</v>
      </c>
      <c r="B16" s="5"/>
      <c r="C16" s="5"/>
      <c r="D16" s="13">
        <v>0.3</v>
      </c>
      <c r="E16" s="5"/>
      <c r="F16" s="5" t="s">
        <v>20</v>
      </c>
      <c r="G16" s="5"/>
      <c r="H16" s="5">
        <f t="shared" si="0"/>
        <v>8273</v>
      </c>
      <c r="I16" s="5"/>
      <c r="J16" s="1"/>
      <c r="K16" s="1"/>
      <c r="L16" s="5" t="s">
        <v>12</v>
      </c>
      <c r="M16" s="5"/>
      <c r="N16" s="5"/>
      <c r="O16" s="5">
        <v>98647</v>
      </c>
      <c r="P16" s="5"/>
      <c r="Q16" s="5" t="s">
        <v>17</v>
      </c>
      <c r="R16" s="5"/>
      <c r="S16" s="5">
        <v>32987</v>
      </c>
      <c r="T16" s="3"/>
      <c r="U16" s="3"/>
      <c r="V16" s="3"/>
      <c r="W16" s="3"/>
      <c r="X16" s="3"/>
      <c r="Y16" s="3"/>
      <c r="Z16" s="3"/>
    </row>
    <row r="17" spans="1:26" ht="15">
      <c r="A17" s="5" t="s">
        <v>12</v>
      </c>
      <c r="B17" s="5"/>
      <c r="C17" s="5"/>
      <c r="D17" s="5">
        <f>O16</f>
        <v>98647</v>
      </c>
      <c r="E17" s="5"/>
      <c r="F17" s="5" t="s">
        <v>17</v>
      </c>
      <c r="G17" s="5"/>
      <c r="H17" s="5">
        <f t="shared" si="0"/>
        <v>32987</v>
      </c>
      <c r="I17" s="5"/>
      <c r="J17" s="1"/>
      <c r="K17" s="1"/>
      <c r="L17" s="5" t="s">
        <v>16</v>
      </c>
      <c r="M17" s="5"/>
      <c r="N17" s="5"/>
      <c r="O17" s="5">
        <v>87361</v>
      </c>
      <c r="P17" s="5"/>
      <c r="Q17" s="5" t="s">
        <v>18</v>
      </c>
      <c r="R17" s="5"/>
      <c r="S17" s="5">
        <v>32953</v>
      </c>
      <c r="T17" s="3"/>
      <c r="U17" s="3"/>
      <c r="V17" s="3"/>
      <c r="W17" s="3"/>
      <c r="X17" s="3"/>
      <c r="Y17" s="3"/>
      <c r="Z17" s="3"/>
    </row>
    <row r="18" spans="1:26" ht="15">
      <c r="A18" s="5" t="s">
        <v>16</v>
      </c>
      <c r="B18" s="5"/>
      <c r="C18" s="5"/>
      <c r="D18" s="5">
        <f>O17</f>
        <v>87361</v>
      </c>
      <c r="E18" s="5"/>
      <c r="F18" s="5" t="s">
        <v>18</v>
      </c>
      <c r="G18" s="5"/>
      <c r="H18" s="5">
        <f t="shared" si="0"/>
        <v>32953</v>
      </c>
      <c r="I18" s="5"/>
      <c r="J18" s="1"/>
      <c r="K18" s="1"/>
      <c r="L18" s="5" t="s">
        <v>21</v>
      </c>
      <c r="M18" s="5"/>
      <c r="N18" s="5"/>
      <c r="O18" s="5">
        <v>3882</v>
      </c>
      <c r="P18" s="5"/>
      <c r="Q18" s="5" t="s">
        <v>19</v>
      </c>
      <c r="R18" s="5"/>
      <c r="S18" s="5">
        <v>23887</v>
      </c>
      <c r="T18" s="3"/>
      <c r="U18" s="3"/>
      <c r="V18" s="3"/>
      <c r="W18" s="3"/>
      <c r="X18" s="3"/>
      <c r="Y18" s="3"/>
      <c r="Z18" s="3"/>
    </row>
    <row r="19" spans="1:26" ht="15">
      <c r="A19" s="5" t="s">
        <v>21</v>
      </c>
      <c r="B19" s="5"/>
      <c r="C19" s="5"/>
      <c r="D19" s="5">
        <f>O18</f>
        <v>3882</v>
      </c>
      <c r="E19" s="5"/>
      <c r="F19" s="5" t="s">
        <v>19</v>
      </c>
      <c r="G19" s="5"/>
      <c r="H19" s="5">
        <f t="shared" si="0"/>
        <v>23887</v>
      </c>
      <c r="I19" s="5"/>
      <c r="J19" s="1"/>
      <c r="K19" s="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>
      <c r="A20" s="5" t="s">
        <v>7</v>
      </c>
      <c r="B20" s="5"/>
      <c r="C20" s="5"/>
      <c r="D20" s="5"/>
      <c r="E20" s="10" t="s">
        <v>39</v>
      </c>
      <c r="F20" s="5" t="s">
        <v>7</v>
      </c>
      <c r="G20" s="10" t="s">
        <v>38</v>
      </c>
      <c r="H20" s="5"/>
      <c r="I20" s="5"/>
      <c r="J20" s="1"/>
      <c r="K20" s="1"/>
      <c r="L20" s="12" t="s">
        <v>61</v>
      </c>
      <c r="M20" s="1"/>
      <c r="N20" s="1"/>
      <c r="O20" s="1"/>
      <c r="P20" s="1"/>
      <c r="Q20" s="1"/>
      <c r="R20" s="1"/>
      <c r="S20" s="1"/>
      <c r="T20" s="3"/>
      <c r="U20" s="3"/>
      <c r="V20" s="3"/>
      <c r="W20" s="3"/>
      <c r="X20" s="3"/>
      <c r="Y20" s="3"/>
      <c r="Z20" s="3"/>
    </row>
    <row r="21" spans="1:26" ht="16.5">
      <c r="A21" s="5" t="s">
        <v>22</v>
      </c>
      <c r="B21" s="5">
        <f>H13</f>
        <v>127388</v>
      </c>
      <c r="C21" s="5"/>
      <c r="D21" s="5" t="s">
        <v>35</v>
      </c>
      <c r="E21" s="5">
        <f>D17</f>
        <v>98647</v>
      </c>
      <c r="F21" s="5" t="s">
        <v>36</v>
      </c>
      <c r="G21" s="5">
        <f>D18</f>
        <v>87361</v>
      </c>
      <c r="H21" s="5" t="s">
        <v>37</v>
      </c>
      <c r="I21" s="5">
        <f>E21-G21</f>
        <v>11286</v>
      </c>
      <c r="J21" s="1"/>
      <c r="K21" s="1"/>
      <c r="L21" s="12"/>
      <c r="M21" s="1"/>
      <c r="N21" s="1"/>
      <c r="O21" s="1"/>
      <c r="P21" s="1"/>
      <c r="Q21" s="1"/>
      <c r="R21" s="1"/>
      <c r="S21" s="1"/>
      <c r="T21" s="3"/>
      <c r="U21" s="3"/>
      <c r="V21" s="3"/>
      <c r="W21" s="3"/>
      <c r="X21" s="3"/>
      <c r="Y21" s="3"/>
      <c r="Z21" s="3"/>
    </row>
    <row r="22" spans="1:26" ht="15">
      <c r="A22" s="5" t="s">
        <v>23</v>
      </c>
      <c r="B22" s="6">
        <f>D14</f>
        <v>13829</v>
      </c>
      <c r="C22" s="5"/>
      <c r="D22" s="5"/>
      <c r="E22" s="5"/>
      <c r="F22" s="5"/>
      <c r="G22" s="5"/>
      <c r="H22" s="5"/>
      <c r="I22" s="5"/>
      <c r="J22" s="1"/>
      <c r="K22" s="1"/>
      <c r="L22" s="1" t="s">
        <v>0</v>
      </c>
      <c r="M22" s="1"/>
      <c r="N22" s="1"/>
      <c r="O22" s="1"/>
      <c r="P22" s="1"/>
      <c r="Q22" s="1"/>
      <c r="R22" s="1"/>
      <c r="S22" s="1"/>
      <c r="T22" s="3"/>
      <c r="U22" s="3"/>
      <c r="V22" s="3"/>
      <c r="W22" s="3"/>
      <c r="X22" s="3"/>
      <c r="Y22" s="3"/>
      <c r="Z22" s="3"/>
    </row>
    <row r="23" spans="1:26" ht="16.5">
      <c r="A23" s="7" t="s">
        <v>24</v>
      </c>
      <c r="B23" s="5">
        <f>B21-B22</f>
        <v>113559</v>
      </c>
      <c r="C23" s="5"/>
      <c r="D23" s="5" t="s">
        <v>65</v>
      </c>
      <c r="E23" s="5">
        <f>H16</f>
        <v>8273</v>
      </c>
      <c r="F23" s="10" t="s">
        <v>41</v>
      </c>
      <c r="G23" s="5">
        <f>D19</f>
        <v>3882</v>
      </c>
      <c r="H23" s="5" t="s">
        <v>37</v>
      </c>
      <c r="I23" s="5">
        <f>E23-G23</f>
        <v>4391</v>
      </c>
      <c r="J23" s="1"/>
      <c r="K23" s="1"/>
      <c r="L23" s="1" t="s">
        <v>1</v>
      </c>
      <c r="M23" s="1" t="s">
        <v>64</v>
      </c>
      <c r="N23" s="1"/>
      <c r="O23" s="1"/>
      <c r="P23" s="1"/>
      <c r="Q23" s="1"/>
      <c r="R23" s="1"/>
      <c r="S23" s="1"/>
      <c r="T23" s="3"/>
      <c r="U23" s="3"/>
      <c r="V23" s="3"/>
      <c r="W23" s="3"/>
      <c r="X23" s="3"/>
      <c r="Y23" s="3"/>
      <c r="Z23" s="3"/>
    </row>
    <row r="24" spans="1:26" ht="15">
      <c r="A24" s="5" t="s">
        <v>25</v>
      </c>
      <c r="B24" s="5">
        <f>D15</f>
        <v>12987</v>
      </c>
      <c r="C24" s="5"/>
      <c r="D24" s="5"/>
      <c r="E24" s="5"/>
      <c r="F24" s="5"/>
      <c r="G24" s="5"/>
      <c r="H24" s="5"/>
      <c r="I24" s="5"/>
      <c r="J24" s="1"/>
      <c r="K24" s="1"/>
      <c r="L24" s="1" t="s">
        <v>2</v>
      </c>
      <c r="M24" s="1" t="s">
        <v>4</v>
      </c>
      <c r="N24" s="1"/>
      <c r="O24" s="1"/>
      <c r="P24" s="1"/>
      <c r="Q24" s="1"/>
      <c r="R24" s="1"/>
      <c r="S24" s="1"/>
      <c r="T24" s="3"/>
      <c r="U24" s="3"/>
      <c r="V24" s="3"/>
      <c r="W24" s="3"/>
      <c r="X24" s="3"/>
      <c r="Y24" s="3"/>
      <c r="Z24" s="3"/>
    </row>
    <row r="25" spans="1:26" ht="15">
      <c r="A25" s="5" t="s">
        <v>26</v>
      </c>
      <c r="B25" s="5">
        <f>H18</f>
        <v>32953</v>
      </c>
      <c r="C25" s="5"/>
      <c r="D25" s="5" t="s">
        <v>42</v>
      </c>
      <c r="E25" s="5">
        <f>H14</f>
        <v>98348</v>
      </c>
      <c r="F25" s="5"/>
      <c r="G25" s="5"/>
      <c r="H25" s="5"/>
      <c r="I25" s="5"/>
      <c r="J25" s="1"/>
      <c r="K25" s="1"/>
      <c r="L25" s="1" t="s">
        <v>3</v>
      </c>
      <c r="M25" s="1" t="s">
        <v>6</v>
      </c>
      <c r="N25" s="1"/>
      <c r="O25" s="1"/>
      <c r="P25" s="1"/>
      <c r="Q25" s="1"/>
      <c r="R25" s="1"/>
      <c r="S25" s="1"/>
      <c r="T25" s="3"/>
      <c r="U25" s="3"/>
      <c r="V25" s="3"/>
      <c r="W25" s="3"/>
      <c r="X25" s="3"/>
      <c r="Y25" s="3"/>
      <c r="Z25" s="3"/>
    </row>
    <row r="26" spans="1:26" ht="15">
      <c r="A26" s="5" t="s">
        <v>27</v>
      </c>
      <c r="B26" s="6">
        <f>D12</f>
        <v>12849</v>
      </c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3"/>
      <c r="U26" s="3"/>
      <c r="V26" s="3"/>
      <c r="W26" s="3"/>
      <c r="X26" s="3"/>
      <c r="Y26" s="3"/>
      <c r="Z26" s="3"/>
    </row>
    <row r="27" spans="1:26" ht="16.5">
      <c r="A27" s="8" t="s">
        <v>28</v>
      </c>
      <c r="B27" s="7">
        <f>B23-B24-B25-B26</f>
        <v>54770</v>
      </c>
      <c r="C27" s="5"/>
      <c r="D27" s="5" t="s">
        <v>43</v>
      </c>
      <c r="E27" s="5">
        <f>H19</f>
        <v>23887</v>
      </c>
      <c r="F27" s="5"/>
      <c r="G27" s="5"/>
      <c r="H27" s="5"/>
      <c r="I27" s="5"/>
      <c r="J27" s="1"/>
      <c r="K27" s="1"/>
      <c r="L27" s="5" t="s">
        <v>8</v>
      </c>
      <c r="M27" s="5"/>
      <c r="N27" s="5"/>
      <c r="O27" s="5">
        <v>35489</v>
      </c>
      <c r="P27" s="5"/>
      <c r="Q27" s="5" t="s">
        <v>10</v>
      </c>
      <c r="R27" s="5"/>
      <c r="S27" s="5">
        <v>325789</v>
      </c>
      <c r="T27" s="3"/>
      <c r="U27" s="3"/>
      <c r="V27" s="3"/>
      <c r="W27" s="3"/>
      <c r="X27" s="3"/>
      <c r="Y27" s="3"/>
      <c r="Z27" s="3"/>
    </row>
    <row r="28" spans="1:26" ht="15">
      <c r="A28" s="5" t="s">
        <v>29</v>
      </c>
      <c r="B28" s="6">
        <f>H12</f>
        <v>12987</v>
      </c>
      <c r="C28" s="5"/>
      <c r="D28" s="5"/>
      <c r="E28" s="5"/>
      <c r="F28" s="5"/>
      <c r="G28" s="5"/>
      <c r="H28" s="5"/>
      <c r="I28" s="5"/>
      <c r="J28" s="1"/>
      <c r="K28" s="1"/>
      <c r="L28" s="5" t="s">
        <v>59</v>
      </c>
      <c r="M28" s="5"/>
      <c r="N28" s="5"/>
      <c r="O28" s="5">
        <v>975000</v>
      </c>
      <c r="P28" s="5"/>
      <c r="Q28" s="5" t="s">
        <v>13</v>
      </c>
      <c r="R28" s="5"/>
      <c r="S28" s="5">
        <v>785325</v>
      </c>
      <c r="T28" s="3"/>
      <c r="U28" s="3"/>
      <c r="V28" s="3"/>
      <c r="W28" s="3"/>
      <c r="X28" s="3"/>
      <c r="Y28" s="3"/>
      <c r="Z28" s="3"/>
    </row>
    <row r="29" spans="1:26" ht="16.5">
      <c r="A29" s="7" t="s">
        <v>30</v>
      </c>
      <c r="B29" s="5">
        <f>B27-B28</f>
        <v>41783</v>
      </c>
      <c r="C29" s="5"/>
      <c r="D29" s="5" t="s">
        <v>44</v>
      </c>
      <c r="E29" s="5">
        <f>H12</f>
        <v>12987</v>
      </c>
      <c r="F29" s="5"/>
      <c r="G29" s="5"/>
      <c r="H29" s="5"/>
      <c r="I29" s="5"/>
      <c r="J29" s="1"/>
      <c r="K29" s="1"/>
      <c r="L29" s="5" t="s">
        <v>9</v>
      </c>
      <c r="M29" s="5"/>
      <c r="N29" s="5"/>
      <c r="O29" s="5">
        <v>256325</v>
      </c>
      <c r="P29" s="5"/>
      <c r="Q29" s="5" t="s">
        <v>14</v>
      </c>
      <c r="R29" s="5"/>
      <c r="S29" s="5">
        <v>456987</v>
      </c>
      <c r="T29" s="3"/>
      <c r="U29" s="3"/>
      <c r="V29" s="3"/>
      <c r="W29" s="3"/>
      <c r="X29" s="3"/>
      <c r="Y29" s="3"/>
      <c r="Z29" s="3"/>
    </row>
    <row r="30" spans="1:26" ht="15">
      <c r="A30" s="5" t="s">
        <v>31</v>
      </c>
      <c r="B30" s="5">
        <f>H15</f>
        <v>4829</v>
      </c>
      <c r="C30" s="5"/>
      <c r="D30" s="5"/>
      <c r="E30" s="5"/>
      <c r="F30" s="5"/>
      <c r="G30" s="5"/>
      <c r="H30" s="5"/>
      <c r="I30" s="5"/>
      <c r="J30" s="1"/>
      <c r="K30" s="1"/>
      <c r="L30" s="5" t="s">
        <v>11</v>
      </c>
      <c r="M30" s="5"/>
      <c r="N30" s="5"/>
      <c r="O30" s="5">
        <v>65123</v>
      </c>
      <c r="P30" s="5"/>
      <c r="Q30" s="5" t="s">
        <v>15</v>
      </c>
      <c r="R30" s="5"/>
      <c r="S30" s="5">
        <v>12369</v>
      </c>
      <c r="T30" s="3"/>
      <c r="U30" s="3"/>
      <c r="V30" s="3"/>
      <c r="W30" s="3"/>
      <c r="X30" s="3"/>
      <c r="Y30" s="3"/>
      <c r="Z30" s="3"/>
    </row>
    <row r="31" spans="1:26" ht="15">
      <c r="A31" s="5" t="s">
        <v>32</v>
      </c>
      <c r="B31" s="6">
        <f>H17</f>
        <v>32987</v>
      </c>
      <c r="C31" s="5"/>
      <c r="D31" s="5" t="s">
        <v>45</v>
      </c>
      <c r="E31" s="5">
        <f>B33</f>
        <v>20982.3</v>
      </c>
      <c r="F31" s="5"/>
      <c r="G31" s="5"/>
      <c r="H31" s="5"/>
      <c r="I31" s="5"/>
      <c r="J31" s="1"/>
      <c r="K31" s="1"/>
      <c r="L31" s="5" t="s">
        <v>67</v>
      </c>
      <c r="M31" s="5"/>
      <c r="N31" s="5"/>
      <c r="O31" s="13">
        <v>0.3</v>
      </c>
      <c r="P31" s="5"/>
      <c r="Q31" s="5" t="s">
        <v>20</v>
      </c>
      <c r="R31" s="5"/>
      <c r="S31" s="5">
        <v>325789</v>
      </c>
      <c r="T31" s="3"/>
      <c r="U31" s="3"/>
      <c r="V31" s="3"/>
      <c r="W31" s="3"/>
      <c r="X31" s="3"/>
      <c r="Y31" s="3"/>
      <c r="Z31" s="3"/>
    </row>
    <row r="32" spans="1:26" ht="16.5">
      <c r="A32" s="7" t="s">
        <v>33</v>
      </c>
      <c r="B32" s="5">
        <f>B29-B30+B31</f>
        <v>69941</v>
      </c>
      <c r="C32" s="5"/>
      <c r="D32" s="5" t="s">
        <v>7</v>
      </c>
      <c r="E32" s="5"/>
      <c r="F32" s="5"/>
      <c r="G32" s="5"/>
      <c r="H32" s="5"/>
      <c r="I32" s="5"/>
      <c r="J32" s="1"/>
      <c r="K32" s="1"/>
      <c r="L32" s="5" t="s">
        <v>12</v>
      </c>
      <c r="M32" s="5"/>
      <c r="N32" s="5"/>
      <c r="O32" s="5">
        <v>321459</v>
      </c>
      <c r="P32" s="5"/>
      <c r="Q32" s="5" t="s">
        <v>17</v>
      </c>
      <c r="R32" s="5"/>
      <c r="S32" s="5">
        <v>3569</v>
      </c>
      <c r="T32" s="3"/>
      <c r="U32" s="3"/>
      <c r="V32" s="3"/>
      <c r="W32" s="3"/>
      <c r="X32" s="3"/>
      <c r="Y32" s="3"/>
      <c r="Z32" s="3"/>
    </row>
    <row r="33" spans="1:26" ht="15">
      <c r="A33" s="5" t="s">
        <v>69</v>
      </c>
      <c r="B33" s="5">
        <f>B32*D16</f>
        <v>20982.3</v>
      </c>
      <c r="C33" s="5"/>
      <c r="D33" s="5" t="s">
        <v>7</v>
      </c>
      <c r="E33" s="5" t="s">
        <v>7</v>
      </c>
      <c r="F33" s="5"/>
      <c r="G33" s="5"/>
      <c r="H33" s="5"/>
      <c r="I33" s="5"/>
      <c r="J33" s="1"/>
      <c r="K33" s="1"/>
      <c r="L33" s="5" t="s">
        <v>16</v>
      </c>
      <c r="M33" s="5"/>
      <c r="N33" s="5"/>
      <c r="O33" s="5">
        <v>65489</v>
      </c>
      <c r="P33" s="5"/>
      <c r="Q33" s="5" t="s">
        <v>18</v>
      </c>
      <c r="R33" s="5"/>
      <c r="S33" s="5">
        <v>86325</v>
      </c>
      <c r="T33" s="3"/>
      <c r="U33" s="3"/>
      <c r="V33" s="3"/>
      <c r="W33" s="3"/>
      <c r="X33" s="3"/>
      <c r="Y33" s="3"/>
      <c r="Z33" s="3"/>
    </row>
    <row r="34" spans="1:26" ht="17.25" thickBot="1">
      <c r="A34" s="7" t="s">
        <v>34</v>
      </c>
      <c r="B34" s="9">
        <f>B32-B33</f>
        <v>48958.7</v>
      </c>
      <c r="C34" s="5"/>
      <c r="D34" s="7" t="s">
        <v>49</v>
      </c>
      <c r="E34" s="5"/>
      <c r="F34" s="16" t="s">
        <v>46</v>
      </c>
      <c r="G34" s="16"/>
      <c r="H34" s="16"/>
      <c r="I34" s="5"/>
      <c r="J34" s="1"/>
      <c r="K34" s="1"/>
      <c r="L34" s="5" t="s">
        <v>21</v>
      </c>
      <c r="M34" s="5"/>
      <c r="N34" s="5"/>
      <c r="O34" s="5">
        <v>256389</v>
      </c>
      <c r="P34" s="5"/>
      <c r="Q34" s="5" t="s">
        <v>19</v>
      </c>
      <c r="R34" s="5"/>
      <c r="S34" s="5">
        <v>45987</v>
      </c>
      <c r="T34" s="3"/>
      <c r="U34" s="3"/>
      <c r="V34" s="3"/>
      <c r="W34" s="3"/>
      <c r="X34" s="3"/>
      <c r="Y34" s="3"/>
      <c r="Z34" s="3"/>
    </row>
    <row r="35" spans="1:26" ht="15.75" thickTop="1">
      <c r="A35" s="5"/>
      <c r="B35" s="5"/>
      <c r="C35" s="5"/>
      <c r="D35" s="5"/>
      <c r="E35" s="5"/>
      <c r="F35" s="5" t="s">
        <v>66</v>
      </c>
      <c r="G35" s="5"/>
      <c r="H35" s="5"/>
      <c r="I35" s="5"/>
      <c r="J35" s="1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5"/>
      <c r="B36" s="5"/>
      <c r="C36" s="5"/>
      <c r="D36" s="5"/>
      <c r="E36" s="5"/>
      <c r="F36" s="5"/>
      <c r="G36" s="5"/>
      <c r="H36" s="5"/>
      <c r="I36" s="5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>
      <c r="A37" s="5"/>
      <c r="B37" s="5"/>
      <c r="C37" s="5"/>
      <c r="D37" s="7" t="s">
        <v>49</v>
      </c>
      <c r="E37" s="5"/>
      <c r="F37" s="16">
        <f>B27</f>
        <v>54770</v>
      </c>
      <c r="G37" s="16"/>
      <c r="H37" s="16"/>
      <c r="I37" s="5"/>
      <c r="J37" s="1"/>
      <c r="K37" s="1"/>
      <c r="L37" s="12" t="s">
        <v>62</v>
      </c>
      <c r="M37" s="1"/>
      <c r="N37" s="1"/>
      <c r="O37" s="1"/>
      <c r="P37" s="1"/>
      <c r="Q37" s="1"/>
      <c r="R37" s="1"/>
      <c r="S37" s="1"/>
      <c r="T37" s="3"/>
      <c r="U37" s="3"/>
      <c r="V37" s="3"/>
      <c r="W37" s="3"/>
      <c r="X37" s="3"/>
      <c r="Y37" s="3"/>
      <c r="Z37" s="3"/>
    </row>
    <row r="38" spans="1:26" ht="16.5">
      <c r="A38" s="5"/>
      <c r="B38" s="5"/>
      <c r="C38" s="5"/>
      <c r="D38" s="5"/>
      <c r="E38" s="5"/>
      <c r="F38" s="5" t="s">
        <v>70</v>
      </c>
      <c r="G38" s="5"/>
      <c r="H38" s="5"/>
      <c r="I38" s="5"/>
      <c r="J38" s="1"/>
      <c r="K38" s="1"/>
      <c r="L38" s="12"/>
      <c r="M38" s="1"/>
      <c r="N38" s="1"/>
      <c r="O38" s="1"/>
      <c r="P38" s="1"/>
      <c r="Q38" s="1"/>
      <c r="R38" s="1"/>
      <c r="S38" s="1"/>
      <c r="T38" s="3"/>
      <c r="U38" s="3"/>
      <c r="V38" s="3"/>
      <c r="W38" s="3"/>
      <c r="X38" s="3"/>
      <c r="Y38" s="3"/>
      <c r="Z38" s="3"/>
    </row>
    <row r="39" spans="1:26" ht="15">
      <c r="A39" s="5"/>
      <c r="B39" s="5"/>
      <c r="C39" s="5"/>
      <c r="D39" s="5"/>
      <c r="E39" s="5"/>
      <c r="F39" s="5"/>
      <c r="G39" s="5" t="s">
        <v>7</v>
      </c>
      <c r="H39" s="5"/>
      <c r="I39" s="5"/>
      <c r="J39" s="1"/>
      <c r="K39" s="1"/>
      <c r="L39" s="1" t="s">
        <v>0</v>
      </c>
      <c r="M39" s="1"/>
      <c r="N39" s="1"/>
      <c r="O39" s="1"/>
      <c r="P39" s="1"/>
      <c r="Q39" s="1"/>
      <c r="R39" s="1"/>
      <c r="S39" s="1"/>
      <c r="T39" s="3"/>
      <c r="U39" s="3"/>
      <c r="V39" s="3"/>
      <c r="W39" s="3"/>
      <c r="X39" s="3"/>
      <c r="Y39" s="3"/>
      <c r="Z39" s="3"/>
    </row>
    <row r="40" spans="1:26" ht="16.5">
      <c r="A40" s="5"/>
      <c r="B40" s="5"/>
      <c r="C40" s="5"/>
      <c r="D40" s="7" t="s">
        <v>49</v>
      </c>
      <c r="E40" s="5"/>
      <c r="F40" s="16">
        <f>F37</f>
        <v>54770</v>
      </c>
      <c r="G40" s="16"/>
      <c r="H40" s="6">
        <f>F40</f>
        <v>54770</v>
      </c>
      <c r="I40" s="11">
        <f>H40/H41</f>
        <v>0.42414620924649576</v>
      </c>
      <c r="J40" s="1"/>
      <c r="K40" s="1"/>
      <c r="L40" s="1" t="s">
        <v>1</v>
      </c>
      <c r="M40" s="1" t="s">
        <v>64</v>
      </c>
      <c r="N40" s="1"/>
      <c r="O40" s="1"/>
      <c r="P40" s="1"/>
      <c r="Q40" s="1"/>
      <c r="R40" s="1"/>
      <c r="S40" s="1"/>
      <c r="T40" s="3"/>
      <c r="U40" s="3"/>
      <c r="V40" s="3"/>
      <c r="W40" s="3"/>
      <c r="X40" s="3"/>
      <c r="Y40" s="3"/>
      <c r="Z40" s="3"/>
    </row>
    <row r="41" spans="1:26" ht="15">
      <c r="A41" s="5"/>
      <c r="B41" s="5"/>
      <c r="C41" s="5"/>
      <c r="D41" s="5"/>
      <c r="E41" s="5"/>
      <c r="F41" s="5">
        <f>I21+E25+E27</f>
        <v>133521</v>
      </c>
      <c r="G41" s="5">
        <f>I23</f>
        <v>4391</v>
      </c>
      <c r="H41" s="5">
        <f>F41-G41</f>
        <v>129130</v>
      </c>
      <c r="I41" s="6" t="s">
        <v>48</v>
      </c>
      <c r="J41" s="1"/>
      <c r="K41" s="1"/>
      <c r="L41" s="1" t="s">
        <v>2</v>
      </c>
      <c r="M41" s="1" t="s">
        <v>4</v>
      </c>
      <c r="N41" s="1"/>
      <c r="O41" s="1"/>
      <c r="P41" s="1"/>
      <c r="Q41" s="1"/>
      <c r="R41" s="1"/>
      <c r="S41" s="1"/>
      <c r="T41" s="3"/>
      <c r="U41" s="3"/>
      <c r="V41" s="3"/>
      <c r="W41" s="3"/>
      <c r="X41" s="3"/>
      <c r="Y41" s="3"/>
      <c r="Z41" s="3"/>
    </row>
    <row r="42" spans="1:26" ht="17.25" thickBot="1">
      <c r="A42" s="5"/>
      <c r="B42" s="5"/>
      <c r="C42" s="5"/>
      <c r="D42" s="5"/>
      <c r="E42" s="5"/>
      <c r="F42" s="5"/>
      <c r="G42" s="5"/>
      <c r="H42" s="5"/>
      <c r="I42" s="14">
        <f>I40*1</f>
        <v>0.42414620924649576</v>
      </c>
      <c r="J42" s="1"/>
      <c r="K42" s="1"/>
      <c r="L42" s="1" t="s">
        <v>3</v>
      </c>
      <c r="M42" s="1" t="s">
        <v>6</v>
      </c>
      <c r="N42" s="1"/>
      <c r="O42" s="1"/>
      <c r="P42" s="1"/>
      <c r="Q42" s="1"/>
      <c r="R42" s="1"/>
      <c r="S42" s="1"/>
      <c r="T42" s="3"/>
      <c r="U42" s="3"/>
      <c r="V42" s="3"/>
      <c r="W42" s="3"/>
      <c r="X42" s="3"/>
      <c r="Y42" s="3"/>
      <c r="Z42" s="3"/>
    </row>
    <row r="43" spans="1:26" ht="17.25" thickTop="1">
      <c r="A43" s="7" t="s">
        <v>51</v>
      </c>
      <c r="B43" s="5"/>
      <c r="C43" s="6" t="s">
        <v>52</v>
      </c>
      <c r="D43" s="6"/>
      <c r="E43" s="16">
        <f>B27</f>
        <v>54770</v>
      </c>
      <c r="F43" s="16"/>
      <c r="G43" s="6">
        <f>E43</f>
        <v>54770</v>
      </c>
      <c r="H43" s="11">
        <f>G43/G44</f>
        <v>1.612338199491894</v>
      </c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3"/>
      <c r="U43" s="3"/>
      <c r="V43" s="3"/>
      <c r="W43" s="3"/>
      <c r="X43" s="3"/>
      <c r="Y43" s="3"/>
      <c r="Z43" s="3"/>
    </row>
    <row r="44" spans="1:26" ht="17.25" thickBot="1">
      <c r="A44" s="5"/>
      <c r="B44" s="5"/>
      <c r="C44" s="5" t="s">
        <v>50</v>
      </c>
      <c r="D44" s="5"/>
      <c r="E44" s="5">
        <f>B28</f>
        <v>12987</v>
      </c>
      <c r="F44" s="5">
        <f>B33</f>
        <v>20982.3</v>
      </c>
      <c r="G44" s="5">
        <f>E44+F44</f>
        <v>33969.3</v>
      </c>
      <c r="H44" s="5" t="s">
        <v>53</v>
      </c>
      <c r="I44" s="14">
        <f>H43*1</f>
        <v>1.612338199491894</v>
      </c>
      <c r="J44" s="1"/>
      <c r="K44" s="1"/>
      <c r="L44" s="5" t="s">
        <v>8</v>
      </c>
      <c r="M44" s="5"/>
      <c r="N44" s="5"/>
      <c r="O44" s="5">
        <v>65392</v>
      </c>
      <c r="P44" s="5"/>
      <c r="Q44" s="5" t="s">
        <v>10</v>
      </c>
      <c r="R44" s="5"/>
      <c r="S44" s="5">
        <v>3393</v>
      </c>
      <c r="T44" s="3"/>
      <c r="U44" s="3"/>
      <c r="V44" s="3"/>
      <c r="W44" s="3"/>
      <c r="X44" s="3"/>
      <c r="Y44" s="3"/>
      <c r="Z44" s="3"/>
    </row>
    <row r="45" spans="1:26" ht="15.75" thickTop="1">
      <c r="A45" s="5"/>
      <c r="B45" s="5"/>
      <c r="C45" s="5"/>
      <c r="D45" s="5"/>
      <c r="E45" s="5"/>
      <c r="F45" s="5"/>
      <c r="G45" s="5"/>
      <c r="H45" s="5"/>
      <c r="I45" s="5"/>
      <c r="J45" s="1"/>
      <c r="K45" s="1"/>
      <c r="L45" s="5" t="s">
        <v>59</v>
      </c>
      <c r="M45" s="5"/>
      <c r="N45" s="5"/>
      <c r="O45" s="5">
        <v>875902</v>
      </c>
      <c r="P45" s="5"/>
      <c r="Q45" s="5" t="s">
        <v>13</v>
      </c>
      <c r="R45" s="5"/>
      <c r="S45" s="5">
        <v>876430</v>
      </c>
      <c r="T45" s="3"/>
      <c r="U45" s="3"/>
      <c r="V45" s="3"/>
      <c r="W45" s="3"/>
      <c r="X45" s="3"/>
      <c r="Y45" s="3"/>
      <c r="Z45" s="3"/>
    </row>
    <row r="46" spans="1:26" ht="16.5">
      <c r="A46" s="7" t="s">
        <v>55</v>
      </c>
      <c r="B46" s="16" t="s">
        <v>57</v>
      </c>
      <c r="C46" s="16"/>
      <c r="D46" s="16"/>
      <c r="E46" s="6">
        <f>B27</f>
        <v>54770</v>
      </c>
      <c r="F46" s="11">
        <f>E46/E47</f>
        <v>1.848027803083983</v>
      </c>
      <c r="G46" s="5" t="s">
        <v>58</v>
      </c>
      <c r="H46" s="15">
        <f>F46*1</f>
        <v>1.848027803083983</v>
      </c>
      <c r="I46" s="5"/>
      <c r="J46" s="1"/>
      <c r="K46" s="1"/>
      <c r="L46" s="5" t="s">
        <v>9</v>
      </c>
      <c r="M46" s="5"/>
      <c r="N46" s="5"/>
      <c r="O46" s="5">
        <v>357298</v>
      </c>
      <c r="P46" s="5"/>
      <c r="Q46" s="5" t="s">
        <v>14</v>
      </c>
      <c r="R46" s="5"/>
      <c r="S46" s="5">
        <v>598409</v>
      </c>
      <c r="T46" s="3"/>
      <c r="U46" s="3"/>
      <c r="V46" s="3"/>
      <c r="W46" s="3"/>
      <c r="X46" s="3"/>
      <c r="Y46" s="3"/>
      <c r="Z46" s="3"/>
    </row>
    <row r="47" spans="1:26" ht="15">
      <c r="A47" s="5"/>
      <c r="B47" s="5" t="s">
        <v>56</v>
      </c>
      <c r="C47" s="5"/>
      <c r="D47" s="5"/>
      <c r="E47" s="5">
        <f>D13</f>
        <v>29637</v>
      </c>
      <c r="F47" s="5"/>
      <c r="G47" s="5"/>
      <c r="H47" s="5"/>
      <c r="I47" s="5"/>
      <c r="J47" s="1"/>
      <c r="K47" s="1"/>
      <c r="L47" s="5" t="s">
        <v>11</v>
      </c>
      <c r="M47" s="5"/>
      <c r="N47" s="5"/>
      <c r="O47" s="5">
        <v>335293</v>
      </c>
      <c r="P47" s="5"/>
      <c r="Q47" s="5" t="s">
        <v>15</v>
      </c>
      <c r="R47" s="5"/>
      <c r="S47" s="5">
        <v>863</v>
      </c>
      <c r="T47" s="3"/>
      <c r="U47" s="3"/>
      <c r="V47" s="3"/>
      <c r="W47" s="3"/>
      <c r="X47" s="3"/>
      <c r="Y47" s="3"/>
      <c r="Z47" s="3"/>
    </row>
    <row r="48" spans="1:26" ht="15">
      <c r="A48" s="5"/>
      <c r="B48" s="5"/>
      <c r="C48" s="5"/>
      <c r="D48" s="5"/>
      <c r="E48" s="5"/>
      <c r="F48" s="5"/>
      <c r="G48" s="5"/>
      <c r="H48" s="5"/>
      <c r="I48" s="5"/>
      <c r="J48" s="1"/>
      <c r="K48" s="1"/>
      <c r="L48" s="5" t="s">
        <v>67</v>
      </c>
      <c r="M48" s="5"/>
      <c r="N48" s="5"/>
      <c r="O48" s="13">
        <v>0.3</v>
      </c>
      <c r="P48" s="5"/>
      <c r="Q48" s="5" t="s">
        <v>20</v>
      </c>
      <c r="R48" s="5"/>
      <c r="S48" s="5">
        <v>428109</v>
      </c>
      <c r="T48" s="3"/>
      <c r="U48" s="3"/>
      <c r="V48" s="3"/>
      <c r="W48" s="3"/>
      <c r="X48" s="3"/>
      <c r="Y48" s="3"/>
      <c r="Z48" s="3"/>
    </row>
    <row r="49" spans="1:26" ht="15">
      <c r="A49" s="5"/>
      <c r="B49" s="5"/>
      <c r="C49" s="5"/>
      <c r="D49" s="5"/>
      <c r="E49" s="5"/>
      <c r="F49" s="5"/>
      <c r="G49" s="5"/>
      <c r="H49" s="5"/>
      <c r="I49" s="5"/>
      <c r="J49" s="1"/>
      <c r="K49" s="1"/>
      <c r="L49" s="5" t="s">
        <v>12</v>
      </c>
      <c r="M49" s="5"/>
      <c r="N49" s="5"/>
      <c r="O49" s="5">
        <v>428422</v>
      </c>
      <c r="P49" s="5"/>
      <c r="Q49" s="5" t="s">
        <v>17</v>
      </c>
      <c r="R49" s="5"/>
      <c r="S49" s="5">
        <v>1273</v>
      </c>
      <c r="T49" s="3"/>
      <c r="U49" s="3"/>
      <c r="V49" s="3"/>
      <c r="W49" s="3"/>
      <c r="X49" s="3"/>
      <c r="Y49" s="3"/>
      <c r="Z49" s="3"/>
    </row>
    <row r="50" spans="1:26" ht="15">
      <c r="A50" s="5"/>
      <c r="B50" s="5"/>
      <c r="C50" s="5"/>
      <c r="D50" s="5"/>
      <c r="E50" s="5"/>
      <c r="F50" s="5"/>
      <c r="G50" s="5"/>
      <c r="H50" s="5"/>
      <c r="I50" s="5"/>
      <c r="J50" s="1"/>
      <c r="K50" s="1"/>
      <c r="L50" s="5" t="s">
        <v>16</v>
      </c>
      <c r="M50" s="5"/>
      <c r="N50" s="5"/>
      <c r="O50" s="5">
        <v>65295</v>
      </c>
      <c r="P50" s="5"/>
      <c r="Q50" s="5" t="s">
        <v>18</v>
      </c>
      <c r="R50" s="5"/>
      <c r="S50" s="5">
        <v>105464</v>
      </c>
      <c r="T50" s="3"/>
      <c r="U50" s="3"/>
      <c r="V50" s="3"/>
      <c r="W50" s="3"/>
      <c r="X50" s="3"/>
      <c r="Y50" s="3"/>
      <c r="Z50" s="3"/>
    </row>
    <row r="51" spans="1:26" ht="15">
      <c r="A51" s="5"/>
      <c r="B51" s="5"/>
      <c r="C51" s="5"/>
      <c r="D51" s="5"/>
      <c r="E51" s="5"/>
      <c r="F51" s="5"/>
      <c r="G51" s="5"/>
      <c r="H51" s="5"/>
      <c r="I51" s="5"/>
      <c r="J51" s="1"/>
      <c r="K51" s="1"/>
      <c r="L51" s="5" t="s">
        <v>21</v>
      </c>
      <c r="M51" s="5"/>
      <c r="N51" s="5"/>
      <c r="O51" s="5">
        <v>309531</v>
      </c>
      <c r="P51" s="5"/>
      <c r="Q51" s="5" t="s">
        <v>19</v>
      </c>
      <c r="R51" s="5"/>
      <c r="S51" s="5">
        <v>65293</v>
      </c>
      <c r="T51" s="3"/>
      <c r="U51" s="3"/>
      <c r="V51" s="3"/>
      <c r="W51" s="3"/>
      <c r="X51" s="3"/>
      <c r="Y51" s="3"/>
      <c r="Z51" s="3"/>
    </row>
    <row r="52" spans="1:26" ht="15">
      <c r="A52" s="5"/>
      <c r="B52" s="5"/>
      <c r="C52" s="5"/>
      <c r="D52" s="5"/>
      <c r="E52" s="5"/>
      <c r="F52" s="5"/>
      <c r="G52" s="5"/>
      <c r="H52" s="5"/>
      <c r="I52" s="5"/>
      <c r="J52" s="1"/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>
      <c r="A53" s="12" t="s">
        <v>61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T54" s="3"/>
      <c r="U54" s="3"/>
      <c r="V54" s="3"/>
      <c r="W54" s="3"/>
      <c r="X54" s="3"/>
      <c r="Y54" s="3"/>
      <c r="Z54" s="3"/>
    </row>
    <row r="55" spans="1:26" ht="15">
      <c r="A55" s="1" t="s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T55" s="3"/>
      <c r="U55" s="3"/>
      <c r="V55" s="3"/>
      <c r="W55" s="3"/>
      <c r="X55" s="3"/>
      <c r="Y55" s="3"/>
      <c r="Z55" s="3"/>
    </row>
    <row r="56" spans="1:26" ht="15">
      <c r="A56" s="1" t="s">
        <v>1</v>
      </c>
      <c r="B56" s="1" t="s">
        <v>5</v>
      </c>
      <c r="C56" s="1"/>
      <c r="D56" s="1"/>
      <c r="E56" s="1"/>
      <c r="F56" s="1"/>
      <c r="G56" s="1"/>
      <c r="H56" s="1"/>
      <c r="I56" s="1"/>
      <c r="J56" s="1"/>
      <c r="K56" s="1"/>
      <c r="T56" s="3"/>
      <c r="U56" s="3"/>
      <c r="V56" s="3"/>
      <c r="W56" s="3"/>
      <c r="X56" s="3"/>
      <c r="Y56" s="3"/>
      <c r="Z56" s="3"/>
    </row>
    <row r="57" spans="1:26" ht="15">
      <c r="A57" s="1" t="s">
        <v>2</v>
      </c>
      <c r="B57" s="1" t="s">
        <v>4</v>
      </c>
      <c r="C57" s="1"/>
      <c r="D57" s="1"/>
      <c r="E57" s="1"/>
      <c r="F57" s="1"/>
      <c r="G57" s="1"/>
      <c r="H57" s="1"/>
      <c r="I57" s="1"/>
      <c r="J57" s="1"/>
      <c r="K57" s="1"/>
      <c r="T57" s="3"/>
      <c r="U57" s="3"/>
      <c r="V57" s="3"/>
      <c r="W57" s="3"/>
      <c r="X57" s="3"/>
      <c r="Y57" s="3"/>
      <c r="Z57" s="3"/>
    </row>
    <row r="58" spans="1:26" ht="15">
      <c r="A58" s="1" t="s">
        <v>3</v>
      </c>
      <c r="B58" s="1" t="s">
        <v>6</v>
      </c>
      <c r="C58" s="1"/>
      <c r="D58" s="1"/>
      <c r="E58" s="1"/>
      <c r="F58" s="1"/>
      <c r="G58" s="1"/>
      <c r="H58" s="1"/>
      <c r="I58" s="1"/>
      <c r="J58" s="1"/>
      <c r="K58" s="1"/>
      <c r="T58" s="3"/>
      <c r="U58" s="3"/>
      <c r="V58" s="3"/>
      <c r="W58" s="3"/>
      <c r="X58" s="3"/>
      <c r="Y58" s="3"/>
      <c r="Z58" s="3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T59" s="3"/>
      <c r="U59" s="3"/>
      <c r="V59" s="3"/>
      <c r="W59" s="3"/>
      <c r="X59" s="3"/>
      <c r="Y59" s="3"/>
      <c r="Z59" s="3"/>
    </row>
    <row r="60" spans="1:26" ht="15">
      <c r="A60" s="5" t="s">
        <v>8</v>
      </c>
      <c r="B60" s="5"/>
      <c r="C60" s="5"/>
      <c r="D60" s="5">
        <f>O27</f>
        <v>35489</v>
      </c>
      <c r="E60" s="5"/>
      <c r="F60" s="5" t="s">
        <v>10</v>
      </c>
      <c r="G60" s="5"/>
      <c r="H60" s="5">
        <f aca="true" t="shared" si="1" ref="H60:H67">S27</f>
        <v>325789</v>
      </c>
      <c r="I60" s="5"/>
      <c r="J60" s="1"/>
      <c r="K60" s="1"/>
      <c r="T60" s="3"/>
      <c r="U60" s="3"/>
      <c r="V60" s="3"/>
      <c r="W60" s="3"/>
      <c r="X60" s="3"/>
      <c r="Y60" s="3"/>
      <c r="Z60" s="3"/>
    </row>
    <row r="61" spans="1:26" ht="15">
      <c r="A61" s="5" t="s">
        <v>59</v>
      </c>
      <c r="B61" s="5"/>
      <c r="C61" s="5"/>
      <c r="D61" s="5">
        <f>O28</f>
        <v>975000</v>
      </c>
      <c r="E61" s="5"/>
      <c r="F61" s="5" t="s">
        <v>13</v>
      </c>
      <c r="G61" s="5"/>
      <c r="H61" s="5">
        <f t="shared" si="1"/>
        <v>785325</v>
      </c>
      <c r="I61" s="5"/>
      <c r="J61" s="1"/>
      <c r="K61" s="1"/>
      <c r="T61" s="3"/>
      <c r="U61" s="3"/>
      <c r="V61" s="3"/>
      <c r="W61" s="3"/>
      <c r="X61" s="3"/>
      <c r="Y61" s="3"/>
      <c r="Z61" s="3"/>
    </row>
    <row r="62" spans="1:26" ht="15">
      <c r="A62" s="5" t="s">
        <v>9</v>
      </c>
      <c r="B62" s="5"/>
      <c r="C62" s="5"/>
      <c r="D62" s="5">
        <f>O29</f>
        <v>256325</v>
      </c>
      <c r="E62" s="5"/>
      <c r="F62" s="5" t="s">
        <v>14</v>
      </c>
      <c r="G62" s="5"/>
      <c r="H62" s="5">
        <f t="shared" si="1"/>
        <v>456987</v>
      </c>
      <c r="I62" s="5"/>
      <c r="J62" s="1"/>
      <c r="K62" s="1"/>
      <c r="T62" s="3"/>
      <c r="U62" s="3"/>
      <c r="V62" s="3"/>
      <c r="W62" s="3"/>
      <c r="X62" s="3"/>
      <c r="Y62" s="3"/>
      <c r="Z62" s="3"/>
    </row>
    <row r="63" spans="1:26" ht="15">
      <c r="A63" s="5" t="s">
        <v>11</v>
      </c>
      <c r="B63" s="5"/>
      <c r="C63" s="5"/>
      <c r="D63" s="5">
        <f>O30</f>
        <v>65123</v>
      </c>
      <c r="E63" s="5"/>
      <c r="F63" s="5" t="s">
        <v>15</v>
      </c>
      <c r="G63" s="5"/>
      <c r="H63" s="5">
        <f t="shared" si="1"/>
        <v>12369</v>
      </c>
      <c r="I63" s="5"/>
      <c r="J63" s="1"/>
      <c r="K63" s="1"/>
      <c r="T63" s="3"/>
      <c r="U63" s="3"/>
      <c r="V63" s="3"/>
      <c r="W63" s="3"/>
      <c r="X63" s="3"/>
      <c r="Y63" s="3"/>
      <c r="Z63" s="3"/>
    </row>
    <row r="64" spans="1:26" ht="15">
      <c r="A64" s="5" t="s">
        <v>67</v>
      </c>
      <c r="B64" s="5"/>
      <c r="C64" s="5"/>
      <c r="D64" s="13">
        <v>0.3</v>
      </c>
      <c r="E64" s="5"/>
      <c r="F64" s="5" t="s">
        <v>20</v>
      </c>
      <c r="G64" s="5"/>
      <c r="H64" s="5">
        <f t="shared" si="1"/>
        <v>325789</v>
      </c>
      <c r="I64" s="5"/>
      <c r="J64" s="1"/>
      <c r="K64" s="1"/>
      <c r="T64" s="3"/>
      <c r="U64" s="3"/>
      <c r="V64" s="3"/>
      <c r="W64" s="3"/>
      <c r="X64" s="3"/>
      <c r="Y64" s="3"/>
      <c r="Z64" s="3"/>
    </row>
    <row r="65" spans="1:26" ht="15">
      <c r="A65" s="5" t="s">
        <v>12</v>
      </c>
      <c r="B65" s="5"/>
      <c r="C65" s="5"/>
      <c r="D65" s="5">
        <f>O32</f>
        <v>321459</v>
      </c>
      <c r="E65" s="5"/>
      <c r="F65" s="5" t="s">
        <v>17</v>
      </c>
      <c r="G65" s="5"/>
      <c r="H65" s="5">
        <f t="shared" si="1"/>
        <v>3569</v>
      </c>
      <c r="I65" s="5"/>
      <c r="J65" s="1"/>
      <c r="K65" s="1"/>
      <c r="T65" s="3"/>
      <c r="U65" s="3"/>
      <c r="V65" s="3"/>
      <c r="W65" s="3"/>
      <c r="X65" s="3"/>
      <c r="Y65" s="3"/>
      <c r="Z65" s="3"/>
    </row>
    <row r="66" spans="1:26" ht="15">
      <c r="A66" s="5" t="s">
        <v>16</v>
      </c>
      <c r="B66" s="5"/>
      <c r="C66" s="5"/>
      <c r="D66" s="5">
        <f>O30</f>
        <v>65123</v>
      </c>
      <c r="E66" s="5"/>
      <c r="F66" s="5" t="s">
        <v>18</v>
      </c>
      <c r="G66" s="5"/>
      <c r="H66" s="5">
        <f t="shared" si="1"/>
        <v>86325</v>
      </c>
      <c r="I66" s="5"/>
      <c r="J66" s="1"/>
      <c r="K66" s="1"/>
      <c r="T66" s="3"/>
      <c r="U66" s="3"/>
      <c r="V66" s="3"/>
      <c r="W66" s="3"/>
      <c r="X66" s="3"/>
      <c r="Y66" s="3"/>
      <c r="Z66" s="3"/>
    </row>
    <row r="67" spans="1:26" ht="15">
      <c r="A67" s="5" t="s">
        <v>21</v>
      </c>
      <c r="B67" s="5"/>
      <c r="C67" s="5"/>
      <c r="D67" s="5">
        <f>O34</f>
        <v>256389</v>
      </c>
      <c r="E67" s="5"/>
      <c r="F67" s="5" t="s">
        <v>19</v>
      </c>
      <c r="G67" s="5"/>
      <c r="H67" s="5">
        <f t="shared" si="1"/>
        <v>45987</v>
      </c>
      <c r="I67" s="5"/>
      <c r="J67" s="1"/>
      <c r="K67" s="1"/>
      <c r="T67" s="3"/>
      <c r="U67" s="3"/>
      <c r="V67" s="3"/>
      <c r="W67" s="3"/>
      <c r="X67" s="3"/>
      <c r="Y67" s="3"/>
      <c r="Z67" s="3"/>
    </row>
    <row r="68" spans="1:26" ht="15">
      <c r="A68" s="5" t="s">
        <v>7</v>
      </c>
      <c r="B68" s="5"/>
      <c r="C68" s="5"/>
      <c r="D68" s="5"/>
      <c r="E68" s="10" t="s">
        <v>39</v>
      </c>
      <c r="F68" s="5" t="s">
        <v>7</v>
      </c>
      <c r="G68" s="10" t="s">
        <v>38</v>
      </c>
      <c r="H68" s="5"/>
      <c r="I68" s="5"/>
      <c r="J68" s="1"/>
      <c r="K68" s="1"/>
      <c r="T68" s="3"/>
      <c r="U68" s="3"/>
      <c r="V68" s="3"/>
      <c r="W68" s="3"/>
      <c r="X68" s="3"/>
      <c r="Y68" s="3"/>
      <c r="Z68" s="3"/>
    </row>
    <row r="69" spans="1:26" ht="15">
      <c r="A69" s="5" t="s">
        <v>22</v>
      </c>
      <c r="B69" s="5">
        <f>H61</f>
        <v>785325</v>
      </c>
      <c r="C69" s="5"/>
      <c r="D69" s="5" t="s">
        <v>35</v>
      </c>
      <c r="E69" s="5">
        <f>D65</f>
        <v>321459</v>
      </c>
      <c r="F69" s="5" t="s">
        <v>36</v>
      </c>
      <c r="G69" s="5">
        <v>65489</v>
      </c>
      <c r="H69" s="5" t="s">
        <v>37</v>
      </c>
      <c r="I69" s="5">
        <f>E69-G69</f>
        <v>255970</v>
      </c>
      <c r="J69" s="1"/>
      <c r="K69" s="1"/>
      <c r="T69" s="3"/>
      <c r="U69" s="3"/>
      <c r="V69" s="3"/>
      <c r="W69" s="3"/>
      <c r="X69" s="3"/>
      <c r="Y69" s="3"/>
      <c r="Z69" s="3"/>
    </row>
    <row r="70" spans="1:26" ht="15">
      <c r="A70" s="5" t="s">
        <v>23</v>
      </c>
      <c r="B70" s="6">
        <f>D62</f>
        <v>256325</v>
      </c>
      <c r="C70" s="5"/>
      <c r="D70" s="5"/>
      <c r="E70" s="5"/>
      <c r="F70" s="5"/>
      <c r="G70" s="5"/>
      <c r="H70" s="5"/>
      <c r="I70" s="5"/>
      <c r="J70" s="1"/>
      <c r="K70" s="1"/>
      <c r="T70" s="3"/>
      <c r="U70" s="3"/>
      <c r="V70" s="3"/>
      <c r="W70" s="3"/>
      <c r="X70" s="3"/>
      <c r="Y70" s="3"/>
      <c r="Z70" s="3"/>
    </row>
    <row r="71" spans="1:26" ht="16.5">
      <c r="A71" s="7" t="s">
        <v>24</v>
      </c>
      <c r="B71" s="5">
        <f>B69-B70</f>
        <v>529000</v>
      </c>
      <c r="C71" s="5"/>
      <c r="D71" s="5" t="s">
        <v>40</v>
      </c>
      <c r="E71" s="5">
        <f>H64</f>
        <v>325789</v>
      </c>
      <c r="F71" s="10" t="s">
        <v>41</v>
      </c>
      <c r="G71" s="5">
        <f>D67</f>
        <v>256389</v>
      </c>
      <c r="H71" s="5" t="s">
        <v>37</v>
      </c>
      <c r="I71" s="5">
        <f>E71-G71</f>
        <v>69400</v>
      </c>
      <c r="J71" s="1"/>
      <c r="K71" s="1"/>
      <c r="T71" s="3"/>
      <c r="U71" s="3"/>
      <c r="V71" s="3"/>
      <c r="W71" s="3"/>
      <c r="X71" s="3"/>
      <c r="Y71" s="3"/>
      <c r="Z71" s="3"/>
    </row>
    <row r="72" spans="1:26" ht="15">
      <c r="A72" s="5" t="s">
        <v>25</v>
      </c>
      <c r="B72" s="5">
        <f>D63</f>
        <v>65123</v>
      </c>
      <c r="C72" s="5"/>
      <c r="D72" s="5"/>
      <c r="E72" s="5"/>
      <c r="F72" s="5"/>
      <c r="G72" s="5"/>
      <c r="H72" s="5"/>
      <c r="I72" s="5"/>
      <c r="J72" s="1"/>
      <c r="K72" s="1"/>
      <c r="T72" s="3"/>
      <c r="U72" s="3"/>
      <c r="V72" s="3"/>
      <c r="W72" s="3"/>
      <c r="X72" s="3"/>
      <c r="Y72" s="3"/>
      <c r="Z72" s="3"/>
    </row>
    <row r="73" spans="1:26" ht="15">
      <c r="A73" s="5" t="s">
        <v>26</v>
      </c>
      <c r="B73" s="5">
        <f>H66</f>
        <v>86325</v>
      </c>
      <c r="C73" s="5"/>
      <c r="D73" s="5" t="s">
        <v>42</v>
      </c>
      <c r="E73" s="5">
        <f>H62</f>
        <v>456987</v>
      </c>
      <c r="F73" s="5"/>
      <c r="G73" s="5"/>
      <c r="H73" s="5"/>
      <c r="I73" s="5"/>
      <c r="J73" s="1"/>
      <c r="K73" s="1"/>
      <c r="T73" s="3"/>
      <c r="U73" s="3"/>
      <c r="V73" s="3"/>
      <c r="W73" s="3"/>
      <c r="X73" s="3"/>
      <c r="Y73" s="3"/>
      <c r="Z73" s="3"/>
    </row>
    <row r="74" spans="1:26" ht="15">
      <c r="A74" s="5" t="s">
        <v>27</v>
      </c>
      <c r="B74" s="6">
        <f>D60</f>
        <v>35489</v>
      </c>
      <c r="C74" s="5"/>
      <c r="D74" s="5"/>
      <c r="E74" s="5"/>
      <c r="F74" s="5"/>
      <c r="G74" s="5"/>
      <c r="H74" s="5"/>
      <c r="I74" s="5"/>
      <c r="J74" s="1"/>
      <c r="K74" s="1"/>
      <c r="T74" s="3"/>
      <c r="U74" s="3"/>
      <c r="V74" s="3"/>
      <c r="W74" s="3"/>
      <c r="X74" s="3"/>
      <c r="Y74" s="3"/>
      <c r="Z74" s="3"/>
    </row>
    <row r="75" spans="1:26" ht="16.5">
      <c r="A75" s="8" t="s">
        <v>28</v>
      </c>
      <c r="B75" s="7">
        <f>B71-B72-B73-B74</f>
        <v>342063</v>
      </c>
      <c r="C75" s="5"/>
      <c r="D75" s="5" t="s">
        <v>43</v>
      </c>
      <c r="E75" s="5">
        <f>H67</f>
        <v>45987</v>
      </c>
      <c r="F75" s="5"/>
      <c r="G75" s="5"/>
      <c r="H75" s="5"/>
      <c r="I75" s="5"/>
      <c r="J75" s="1"/>
      <c r="K75" s="1"/>
      <c r="T75" s="3"/>
      <c r="U75" s="3"/>
      <c r="V75" s="3"/>
      <c r="W75" s="3"/>
      <c r="X75" s="3"/>
      <c r="Y75" s="3"/>
      <c r="Z75" s="3"/>
    </row>
    <row r="76" spans="1:26" ht="15">
      <c r="A76" s="5" t="s">
        <v>29</v>
      </c>
      <c r="B76" s="6">
        <f>H60</f>
        <v>325789</v>
      </c>
      <c r="C76" s="5"/>
      <c r="D76" s="5"/>
      <c r="E76" s="5"/>
      <c r="F76" s="5"/>
      <c r="G76" s="5"/>
      <c r="H76" s="5"/>
      <c r="I76" s="5"/>
      <c r="J76" s="1"/>
      <c r="K76" s="1"/>
      <c r="T76" s="3"/>
      <c r="U76" s="3"/>
      <c r="V76" s="3"/>
      <c r="W76" s="3"/>
      <c r="X76" s="3"/>
      <c r="Y76" s="3"/>
      <c r="Z76" s="3"/>
    </row>
    <row r="77" spans="1:26" ht="16.5">
      <c r="A77" s="7" t="s">
        <v>30</v>
      </c>
      <c r="B77" s="5">
        <f>B75-B76</f>
        <v>16274</v>
      </c>
      <c r="C77" s="5"/>
      <c r="D77" s="5" t="s">
        <v>44</v>
      </c>
      <c r="E77" s="5">
        <f>H60</f>
        <v>325789</v>
      </c>
      <c r="F77" s="5"/>
      <c r="G77" s="5"/>
      <c r="H77" s="5"/>
      <c r="I77" s="5"/>
      <c r="J77" s="1"/>
      <c r="K77" s="1"/>
      <c r="T77" s="3"/>
      <c r="U77" s="3"/>
      <c r="V77" s="3"/>
      <c r="W77" s="3"/>
      <c r="X77" s="3"/>
      <c r="Y77" s="3"/>
      <c r="Z77" s="3"/>
    </row>
    <row r="78" spans="1:26" ht="15">
      <c r="A78" s="5" t="s">
        <v>31</v>
      </c>
      <c r="B78" s="5">
        <f>H63</f>
        <v>12369</v>
      </c>
      <c r="C78" s="5"/>
      <c r="D78" s="5"/>
      <c r="E78" s="5"/>
      <c r="F78" s="5"/>
      <c r="G78" s="5"/>
      <c r="H78" s="5"/>
      <c r="I78" s="5"/>
      <c r="J78" s="1"/>
      <c r="K78" s="1"/>
      <c r="T78" s="3"/>
      <c r="U78" s="3"/>
      <c r="V78" s="3"/>
      <c r="W78" s="3"/>
      <c r="X78" s="3"/>
      <c r="Y78" s="3"/>
      <c r="Z78" s="3"/>
    </row>
    <row r="79" spans="1:26" ht="15">
      <c r="A79" s="5" t="s">
        <v>32</v>
      </c>
      <c r="B79" s="6">
        <f>H65</f>
        <v>3569</v>
      </c>
      <c r="C79" s="5"/>
      <c r="D79" s="5" t="s">
        <v>45</v>
      </c>
      <c r="E79" s="5">
        <f>B81</f>
        <v>2242.2</v>
      </c>
      <c r="F79" s="5"/>
      <c r="G79" s="5"/>
      <c r="H79" s="5"/>
      <c r="I79" s="5"/>
      <c r="J79" s="1"/>
      <c r="K79" s="1"/>
      <c r="T79" s="3"/>
      <c r="U79" s="3"/>
      <c r="V79" s="3"/>
      <c r="W79" s="3"/>
      <c r="X79" s="3"/>
      <c r="Y79" s="3"/>
      <c r="Z79" s="3"/>
    </row>
    <row r="80" spans="1:26" ht="16.5">
      <c r="A80" s="7" t="s">
        <v>33</v>
      </c>
      <c r="B80" s="5">
        <f>B77-B78+B79</f>
        <v>7474</v>
      </c>
      <c r="C80" s="5"/>
      <c r="D80" s="5" t="s">
        <v>7</v>
      </c>
      <c r="E80" s="5"/>
      <c r="F80" s="5"/>
      <c r="G80" s="5"/>
      <c r="H80" s="5"/>
      <c r="I80" s="5"/>
      <c r="J80" s="1"/>
      <c r="K80" s="1"/>
      <c r="T80" s="3"/>
      <c r="U80" s="3"/>
      <c r="V80" s="3"/>
      <c r="W80" s="3"/>
      <c r="X80" s="3"/>
      <c r="Y80" s="3"/>
      <c r="Z80" s="3"/>
    </row>
    <row r="81" spans="1:26" ht="15">
      <c r="A81" s="5" t="s">
        <v>69</v>
      </c>
      <c r="B81" s="5">
        <f>B80*D64</f>
        <v>2242.2</v>
      </c>
      <c r="C81" s="5"/>
      <c r="D81" s="5" t="s">
        <v>7</v>
      </c>
      <c r="E81" s="5" t="s">
        <v>7</v>
      </c>
      <c r="F81" s="5"/>
      <c r="G81" s="5"/>
      <c r="H81" s="5"/>
      <c r="I81" s="5"/>
      <c r="J81" s="1"/>
      <c r="K81" s="1"/>
      <c r="T81" s="3"/>
      <c r="U81" s="3"/>
      <c r="V81" s="3"/>
      <c r="W81" s="3"/>
      <c r="X81" s="3"/>
      <c r="Y81" s="3"/>
      <c r="Z81" s="3"/>
    </row>
    <row r="82" spans="1:26" ht="17.25" thickBot="1">
      <c r="A82" s="7" t="s">
        <v>34</v>
      </c>
      <c r="B82" s="9">
        <f>B80-B81</f>
        <v>5231.8</v>
      </c>
      <c r="C82" s="5"/>
      <c r="D82" s="7" t="s">
        <v>49</v>
      </c>
      <c r="E82" s="5"/>
      <c r="F82" s="16" t="s">
        <v>46</v>
      </c>
      <c r="G82" s="16"/>
      <c r="H82" s="16"/>
      <c r="I82" s="5"/>
      <c r="J82" s="1"/>
      <c r="K82" s="1"/>
      <c r="T82" s="3"/>
      <c r="U82" s="3"/>
      <c r="V82" s="3"/>
      <c r="W82" s="3"/>
      <c r="X82" s="3"/>
      <c r="Y82" s="3"/>
      <c r="Z82" s="3"/>
    </row>
    <row r="83" spans="1:26" ht="15.75" thickTop="1">
      <c r="A83" s="5"/>
      <c r="B83" s="5"/>
      <c r="C83" s="5"/>
      <c r="D83" s="5"/>
      <c r="E83" s="5"/>
      <c r="F83" s="5" t="s">
        <v>47</v>
      </c>
      <c r="G83" s="5"/>
      <c r="H83" s="5"/>
      <c r="I83" s="5"/>
      <c r="J83" s="1"/>
      <c r="K83" s="1"/>
      <c r="T83" s="3"/>
      <c r="U83" s="3"/>
      <c r="V83" s="3"/>
      <c r="W83" s="3"/>
      <c r="X83" s="3"/>
      <c r="Y83" s="3"/>
      <c r="Z83" s="3"/>
    </row>
    <row r="84" spans="1:26" ht="15">
      <c r="A84" s="5"/>
      <c r="B84" s="5"/>
      <c r="C84" s="5"/>
      <c r="D84" s="5"/>
      <c r="E84" s="5"/>
      <c r="F84" s="5"/>
      <c r="G84" s="5"/>
      <c r="H84" s="5"/>
      <c r="I84" s="5"/>
      <c r="J84" s="1"/>
      <c r="K84" s="1"/>
      <c r="T84" s="3"/>
      <c r="U84" s="3"/>
      <c r="V84" s="3"/>
      <c r="W84" s="3"/>
      <c r="X84" s="3"/>
      <c r="Y84" s="3"/>
      <c r="Z84" s="3"/>
    </row>
    <row r="85" spans="1:26" ht="16.5">
      <c r="A85" s="5"/>
      <c r="B85" s="5"/>
      <c r="C85" s="5"/>
      <c r="D85" s="7" t="s">
        <v>49</v>
      </c>
      <c r="E85" s="5"/>
      <c r="F85" s="16">
        <f>B75</f>
        <v>342063</v>
      </c>
      <c r="G85" s="16"/>
      <c r="H85" s="16"/>
      <c r="I85" s="16"/>
      <c r="J85" s="1"/>
      <c r="K85" s="1"/>
      <c r="T85" s="3"/>
      <c r="U85" s="3"/>
      <c r="V85" s="3"/>
      <c r="W85" s="3"/>
      <c r="X85" s="3"/>
      <c r="Y85" s="3"/>
      <c r="Z85" s="3"/>
    </row>
    <row r="86" spans="1:26" ht="15">
      <c r="A86" s="5"/>
      <c r="B86" s="5"/>
      <c r="C86" s="5"/>
      <c r="D86" s="5"/>
      <c r="E86" s="5"/>
      <c r="F86" s="5" t="s">
        <v>71</v>
      </c>
      <c r="G86" s="5"/>
      <c r="H86" s="5"/>
      <c r="I86" s="5"/>
      <c r="J86" s="1"/>
      <c r="K86" s="1"/>
      <c r="T86" s="3"/>
      <c r="U86" s="3"/>
      <c r="V86" s="3"/>
      <c r="W86" s="3"/>
      <c r="X86" s="3"/>
      <c r="Y86" s="3"/>
      <c r="Z86" s="3"/>
    </row>
    <row r="87" spans="1:26" ht="15">
      <c r="A87" s="5"/>
      <c r="B87" s="5"/>
      <c r="C87" s="5"/>
      <c r="D87" s="5"/>
      <c r="E87" s="5"/>
      <c r="F87" s="5"/>
      <c r="G87" s="5" t="s">
        <v>7</v>
      </c>
      <c r="H87" s="5"/>
      <c r="I87" s="5"/>
      <c r="J87" s="1"/>
      <c r="K87" s="1"/>
      <c r="T87" s="3"/>
      <c r="U87" s="3"/>
      <c r="V87" s="3"/>
      <c r="W87" s="3"/>
      <c r="X87" s="3"/>
      <c r="Y87" s="3"/>
      <c r="Z87" s="3"/>
    </row>
    <row r="88" spans="1:26" ht="16.5">
      <c r="A88" s="5"/>
      <c r="B88" s="5"/>
      <c r="C88" s="5"/>
      <c r="D88" s="7" t="s">
        <v>49</v>
      </c>
      <c r="E88" s="5"/>
      <c r="F88" s="16">
        <f>F85</f>
        <v>342063</v>
      </c>
      <c r="G88" s="16"/>
      <c r="H88" s="6">
        <f>F88</f>
        <v>342063</v>
      </c>
      <c r="I88" s="11">
        <f>H88/H89</f>
        <v>0.49607131669625143</v>
      </c>
      <c r="J88" s="1"/>
      <c r="K88" s="1"/>
      <c r="T88" s="3"/>
      <c r="U88" s="3"/>
      <c r="V88" s="3"/>
      <c r="W88" s="3"/>
      <c r="X88" s="3"/>
      <c r="Y88" s="3"/>
      <c r="Z88" s="3"/>
    </row>
    <row r="89" spans="1:26" ht="15">
      <c r="A89" s="5"/>
      <c r="B89" s="5"/>
      <c r="C89" s="5"/>
      <c r="D89" s="5"/>
      <c r="E89" s="5"/>
      <c r="F89" s="5">
        <f>I69+E73+E75</f>
        <v>758944</v>
      </c>
      <c r="G89" s="5">
        <f>I71</f>
        <v>69400</v>
      </c>
      <c r="H89" s="5">
        <f>F89-G89</f>
        <v>689544</v>
      </c>
      <c r="I89" s="6" t="s">
        <v>48</v>
      </c>
      <c r="J89" s="1"/>
      <c r="K89" s="1"/>
      <c r="T89" s="3"/>
      <c r="U89" s="3"/>
      <c r="V89" s="3"/>
      <c r="W89" s="3"/>
      <c r="X89" s="3"/>
      <c r="Y89" s="3"/>
      <c r="Z89" s="3"/>
    </row>
    <row r="90" spans="1:26" ht="17.25" thickBot="1">
      <c r="A90" s="5"/>
      <c r="B90" s="5"/>
      <c r="C90" s="5"/>
      <c r="D90" s="5"/>
      <c r="E90" s="5"/>
      <c r="F90" s="5"/>
      <c r="G90" s="5"/>
      <c r="H90" s="5"/>
      <c r="I90" s="14">
        <f>I88*1</f>
        <v>0.49607131669625143</v>
      </c>
      <c r="J90" s="1"/>
      <c r="K90" s="1"/>
      <c r="T90" s="3"/>
      <c r="U90" s="3"/>
      <c r="V90" s="3"/>
      <c r="W90" s="3"/>
      <c r="X90" s="3"/>
      <c r="Y90" s="3"/>
      <c r="Z90" s="3"/>
    </row>
    <row r="91" spans="1:26" ht="17.25" thickTop="1">
      <c r="A91" s="7" t="s">
        <v>51</v>
      </c>
      <c r="B91" s="5"/>
      <c r="C91" s="6" t="s">
        <v>52</v>
      </c>
      <c r="D91" s="6"/>
      <c r="E91" s="16">
        <f>B75</f>
        <v>342063</v>
      </c>
      <c r="F91" s="16"/>
      <c r="G91" s="6">
        <f>E91</f>
        <v>342063</v>
      </c>
      <c r="H91" s="11">
        <f>G91/G92</f>
        <v>1.042775809130351</v>
      </c>
      <c r="I91" s="5"/>
      <c r="J91" s="1"/>
      <c r="K91" s="1"/>
      <c r="T91" s="3"/>
      <c r="U91" s="3"/>
      <c r="V91" s="3"/>
      <c r="W91" s="3"/>
      <c r="X91" s="3"/>
      <c r="Y91" s="3"/>
      <c r="Z91" s="3"/>
    </row>
    <row r="92" spans="1:26" ht="17.25" thickBot="1">
      <c r="A92" s="5"/>
      <c r="B92" s="5"/>
      <c r="C92" s="5" t="s">
        <v>50</v>
      </c>
      <c r="D92" s="5"/>
      <c r="E92" s="5">
        <f>B76</f>
        <v>325789</v>
      </c>
      <c r="F92" s="5">
        <f>B81</f>
        <v>2242.2</v>
      </c>
      <c r="G92" s="5">
        <f>E92+F92</f>
        <v>328031.2</v>
      </c>
      <c r="H92" s="5" t="s">
        <v>53</v>
      </c>
      <c r="I92" s="14">
        <f>H91*1</f>
        <v>1.042775809130351</v>
      </c>
      <c r="J92" s="1"/>
      <c r="K92" s="1"/>
      <c r="T92" s="3"/>
      <c r="U92" s="3"/>
      <c r="V92" s="3"/>
      <c r="W92" s="3"/>
      <c r="X92" s="3"/>
      <c r="Y92" s="3"/>
      <c r="Z92" s="3"/>
    </row>
    <row r="93" spans="1:26" ht="15.75" thickTop="1">
      <c r="A93" s="5"/>
      <c r="B93" s="5"/>
      <c r="C93" s="5"/>
      <c r="D93" s="5"/>
      <c r="E93" s="5"/>
      <c r="F93" s="5"/>
      <c r="G93" s="5"/>
      <c r="H93" s="5"/>
      <c r="I93" s="5"/>
      <c r="J93" s="1"/>
      <c r="K93" s="1"/>
      <c r="T93" s="3"/>
      <c r="U93" s="3"/>
      <c r="V93" s="3"/>
      <c r="W93" s="3"/>
      <c r="X93" s="3"/>
      <c r="Y93" s="3"/>
      <c r="Z93" s="3"/>
    </row>
    <row r="94" spans="1:26" ht="16.5">
      <c r="A94" s="7" t="s">
        <v>55</v>
      </c>
      <c r="B94" s="16" t="s">
        <v>57</v>
      </c>
      <c r="C94" s="16"/>
      <c r="D94" s="16"/>
      <c r="E94" s="6">
        <f>B75</f>
        <v>342063</v>
      </c>
      <c r="F94" s="11">
        <f>E94/E95</f>
        <v>0.35083384615384616</v>
      </c>
      <c r="G94" s="5" t="s">
        <v>58</v>
      </c>
      <c r="H94" s="15">
        <f>F94*1</f>
        <v>0.35083384615384616</v>
      </c>
      <c r="I94" s="5"/>
      <c r="J94" s="1"/>
      <c r="K94" s="1"/>
      <c r="T94" s="3"/>
      <c r="U94" s="3"/>
      <c r="V94" s="3"/>
      <c r="W94" s="3"/>
      <c r="X94" s="3"/>
      <c r="Y94" s="3"/>
      <c r="Z94" s="3"/>
    </row>
    <row r="95" spans="1:26" ht="15">
      <c r="A95" s="5"/>
      <c r="B95" s="5" t="s">
        <v>56</v>
      </c>
      <c r="C95" s="5"/>
      <c r="D95" s="5"/>
      <c r="E95" s="5">
        <f>D61</f>
        <v>975000</v>
      </c>
      <c r="F95" s="5"/>
      <c r="G95" s="5"/>
      <c r="H95" s="5"/>
      <c r="I95" s="5"/>
      <c r="J95" s="1"/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5"/>
      <c r="B96" s="5"/>
      <c r="C96" s="5"/>
      <c r="D96" s="5"/>
      <c r="E96" s="5"/>
      <c r="F96" s="5"/>
      <c r="G96" s="5"/>
      <c r="H96" s="5"/>
      <c r="I96" s="5"/>
      <c r="J96" s="1"/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5"/>
      <c r="B97" s="5"/>
      <c r="C97" s="5"/>
      <c r="D97" s="5"/>
      <c r="E97" s="5"/>
      <c r="F97" s="5"/>
      <c r="G97" s="5"/>
      <c r="H97" s="5"/>
      <c r="I97" s="5"/>
      <c r="J97" s="1"/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5"/>
      <c r="B98" s="5"/>
      <c r="C98" s="5"/>
      <c r="D98" s="5"/>
      <c r="E98" s="5"/>
      <c r="F98" s="5"/>
      <c r="G98" s="5"/>
      <c r="H98" s="5"/>
      <c r="I98" s="5"/>
      <c r="J98" s="1"/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5"/>
      <c r="B99" s="5"/>
      <c r="C99" s="5"/>
      <c r="D99" s="5"/>
      <c r="E99" s="5"/>
      <c r="F99" s="5"/>
      <c r="G99" s="5"/>
      <c r="H99" s="5"/>
      <c r="I99" s="5"/>
      <c r="J99" s="1"/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>
      <c r="A100" s="12" t="s">
        <v>62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1" t="s">
        <v>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1" t="s">
        <v>1</v>
      </c>
      <c r="B103" s="1" t="s">
        <v>5</v>
      </c>
      <c r="C103" s="1"/>
      <c r="D103" s="1"/>
      <c r="E103" s="1"/>
      <c r="F103" s="1"/>
      <c r="G103" s="1"/>
      <c r="H103" s="1"/>
      <c r="I103" s="1"/>
      <c r="J103" s="1"/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1" t="s">
        <v>2</v>
      </c>
      <c r="B104" s="1" t="s">
        <v>4</v>
      </c>
      <c r="C104" s="1"/>
      <c r="D104" s="1"/>
      <c r="E104" s="1"/>
      <c r="F104" s="1"/>
      <c r="G104" s="1"/>
      <c r="H104" s="1"/>
      <c r="I104" s="1"/>
      <c r="J104" s="1"/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1" t="s">
        <v>3</v>
      </c>
      <c r="B105" s="1" t="s">
        <v>6</v>
      </c>
      <c r="C105" s="1"/>
      <c r="D105" s="1"/>
      <c r="E105" s="1"/>
      <c r="F105" s="1"/>
      <c r="G105" s="1"/>
      <c r="H105" s="1"/>
      <c r="I105" s="1"/>
      <c r="J105" s="1"/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5" t="s">
        <v>8</v>
      </c>
      <c r="B107" s="5"/>
      <c r="C107" s="5"/>
      <c r="D107" s="5">
        <f>O44</f>
        <v>65392</v>
      </c>
      <c r="E107" s="5"/>
      <c r="F107" s="5" t="s">
        <v>10</v>
      </c>
      <c r="G107" s="5"/>
      <c r="H107" s="5">
        <f aca="true" t="shared" si="2" ref="H107:H114">S44</f>
        <v>3393</v>
      </c>
      <c r="I107" s="5"/>
      <c r="J107" s="1"/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5" t="s">
        <v>59</v>
      </c>
      <c r="B108" s="5"/>
      <c r="C108" s="5"/>
      <c r="D108" s="5">
        <f>O45</f>
        <v>875902</v>
      </c>
      <c r="E108" s="5"/>
      <c r="F108" s="5" t="s">
        <v>13</v>
      </c>
      <c r="G108" s="5"/>
      <c r="H108" s="5">
        <f t="shared" si="2"/>
        <v>876430</v>
      </c>
      <c r="I108" s="5"/>
      <c r="J108" s="1"/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5" t="s">
        <v>9</v>
      </c>
      <c r="B109" s="5"/>
      <c r="C109" s="5"/>
      <c r="D109" s="5">
        <f>O46</f>
        <v>357298</v>
      </c>
      <c r="E109" s="5"/>
      <c r="F109" s="5" t="s">
        <v>14</v>
      </c>
      <c r="G109" s="5"/>
      <c r="H109" s="5">
        <f t="shared" si="2"/>
        <v>598409</v>
      </c>
      <c r="I109" s="5"/>
      <c r="J109" s="1"/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5" t="s">
        <v>11</v>
      </c>
      <c r="B110" s="5"/>
      <c r="C110" s="5"/>
      <c r="D110" s="5">
        <f>O47</f>
        <v>335293</v>
      </c>
      <c r="E110" s="5"/>
      <c r="F110" s="5" t="s">
        <v>15</v>
      </c>
      <c r="G110" s="5"/>
      <c r="H110" s="5">
        <f t="shared" si="2"/>
        <v>863</v>
      </c>
      <c r="I110" s="5"/>
      <c r="J110" s="1"/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5" t="s">
        <v>67</v>
      </c>
      <c r="B111" s="5"/>
      <c r="C111" s="5"/>
      <c r="D111" s="13">
        <v>0.3</v>
      </c>
      <c r="E111" s="5"/>
      <c r="F111" s="5" t="s">
        <v>20</v>
      </c>
      <c r="G111" s="5"/>
      <c r="H111" s="5">
        <f t="shared" si="2"/>
        <v>428109</v>
      </c>
      <c r="I111" s="5"/>
      <c r="J111" s="1"/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5" t="s">
        <v>12</v>
      </c>
      <c r="B112" s="5"/>
      <c r="C112" s="5"/>
      <c r="D112" s="5">
        <f>O49</f>
        <v>428422</v>
      </c>
      <c r="E112" s="5"/>
      <c r="F112" s="5" t="s">
        <v>17</v>
      </c>
      <c r="G112" s="5"/>
      <c r="H112" s="5">
        <f t="shared" si="2"/>
        <v>1273</v>
      </c>
      <c r="I112" s="5"/>
      <c r="J112" s="1"/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5" t="s">
        <v>16</v>
      </c>
      <c r="B113" s="5"/>
      <c r="C113" s="5"/>
      <c r="D113" s="5">
        <f>O50</f>
        <v>65295</v>
      </c>
      <c r="E113" s="5"/>
      <c r="F113" s="5" t="s">
        <v>18</v>
      </c>
      <c r="G113" s="5"/>
      <c r="H113" s="5">
        <f t="shared" si="2"/>
        <v>105464</v>
      </c>
      <c r="I113" s="5"/>
      <c r="J113" s="1"/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5" t="s">
        <v>21</v>
      </c>
      <c r="B114" s="5"/>
      <c r="C114" s="5"/>
      <c r="D114" s="5">
        <f>O51</f>
        <v>309531</v>
      </c>
      <c r="E114" s="5"/>
      <c r="F114" s="5" t="s">
        <v>19</v>
      </c>
      <c r="G114" s="5"/>
      <c r="H114" s="5">
        <f t="shared" si="2"/>
        <v>65293</v>
      </c>
      <c r="I114" s="5"/>
      <c r="J114" s="1"/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5" t="s">
        <v>7</v>
      </c>
      <c r="B115" s="5"/>
      <c r="C115" s="5"/>
      <c r="D115" s="5"/>
      <c r="E115" s="10" t="s">
        <v>39</v>
      </c>
      <c r="F115" s="5" t="s">
        <v>7</v>
      </c>
      <c r="G115" s="10" t="s">
        <v>38</v>
      </c>
      <c r="H115" s="5"/>
      <c r="I115" s="5"/>
      <c r="J115" s="1"/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5" t="s">
        <v>22</v>
      </c>
      <c r="B116" s="5">
        <f>H108</f>
        <v>876430</v>
      </c>
      <c r="C116" s="5"/>
      <c r="D116" s="5" t="s">
        <v>35</v>
      </c>
      <c r="E116" s="5">
        <f>D112</f>
        <v>428422</v>
      </c>
      <c r="F116" s="5" t="s">
        <v>36</v>
      </c>
      <c r="G116" s="5">
        <v>65489</v>
      </c>
      <c r="H116" s="5" t="s">
        <v>37</v>
      </c>
      <c r="I116" s="5">
        <f>E116-G116</f>
        <v>362933</v>
      </c>
      <c r="J116" s="1"/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5" t="s">
        <v>23</v>
      </c>
      <c r="B117" s="6">
        <f>D109</f>
        <v>357298</v>
      </c>
      <c r="C117" s="5"/>
      <c r="D117" s="5"/>
      <c r="E117" s="5"/>
      <c r="F117" s="5"/>
      <c r="G117" s="5"/>
      <c r="H117" s="5"/>
      <c r="I117" s="5"/>
      <c r="J117" s="1"/>
      <c r="K117" s="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>
      <c r="A118" s="7" t="s">
        <v>24</v>
      </c>
      <c r="B118" s="5">
        <f>B116-B117</f>
        <v>519132</v>
      </c>
      <c r="C118" s="5"/>
      <c r="D118" s="5" t="s">
        <v>40</v>
      </c>
      <c r="E118" s="5">
        <f>H111</f>
        <v>428109</v>
      </c>
      <c r="F118" s="10" t="s">
        <v>41</v>
      </c>
      <c r="G118" s="5">
        <f>D114</f>
        <v>309531</v>
      </c>
      <c r="H118" s="5" t="s">
        <v>37</v>
      </c>
      <c r="I118" s="5">
        <f>E118-G118</f>
        <v>118578</v>
      </c>
      <c r="J118" s="1"/>
      <c r="K118" s="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5" t="s">
        <v>25</v>
      </c>
      <c r="B119" s="5">
        <f>D110</f>
        <v>335293</v>
      </c>
      <c r="C119" s="5"/>
      <c r="D119" s="5"/>
      <c r="E119" s="5"/>
      <c r="F119" s="5"/>
      <c r="G119" s="5"/>
      <c r="H119" s="5"/>
      <c r="I119" s="5"/>
      <c r="J119" s="1"/>
      <c r="K119" s="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5" t="s">
        <v>26</v>
      </c>
      <c r="B120" s="5">
        <f>H113</f>
        <v>105464</v>
      </c>
      <c r="C120" s="5"/>
      <c r="D120" s="5" t="s">
        <v>42</v>
      </c>
      <c r="E120" s="5">
        <f>H109</f>
        <v>598409</v>
      </c>
      <c r="F120" s="5"/>
      <c r="G120" s="5"/>
      <c r="H120" s="5"/>
      <c r="I120" s="5"/>
      <c r="J120" s="1"/>
      <c r="K120" s="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5" t="s">
        <v>27</v>
      </c>
      <c r="B121" s="6">
        <f>D107</f>
        <v>65392</v>
      </c>
      <c r="C121" s="5"/>
      <c r="D121" s="5"/>
      <c r="E121" s="5"/>
      <c r="F121" s="5"/>
      <c r="G121" s="5"/>
      <c r="H121" s="5"/>
      <c r="I121" s="5"/>
      <c r="J121" s="1"/>
      <c r="K121" s="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>
      <c r="A122" s="8" t="s">
        <v>28</v>
      </c>
      <c r="B122" s="7">
        <f>B118-B119-B120-B121</f>
        <v>12983</v>
      </c>
      <c r="C122" s="5"/>
      <c r="D122" s="5" t="s">
        <v>43</v>
      </c>
      <c r="E122" s="5">
        <f>H114</f>
        <v>65293</v>
      </c>
      <c r="F122" s="5"/>
      <c r="G122" s="5"/>
      <c r="H122" s="5"/>
      <c r="I122" s="5"/>
      <c r="J122" s="1"/>
      <c r="K122" s="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5" t="s">
        <v>29</v>
      </c>
      <c r="B123" s="6">
        <f>H107</f>
        <v>3393</v>
      </c>
      <c r="C123" s="5"/>
      <c r="D123" s="5"/>
      <c r="E123" s="5"/>
      <c r="F123" s="5"/>
      <c r="G123" s="5"/>
      <c r="H123" s="5"/>
      <c r="I123" s="5"/>
      <c r="J123" s="1"/>
      <c r="K123" s="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>
      <c r="A124" s="7" t="s">
        <v>63</v>
      </c>
      <c r="B124" s="5">
        <f>B122-B123</f>
        <v>9590</v>
      </c>
      <c r="C124" s="5"/>
      <c r="D124" s="5" t="s">
        <v>44</v>
      </c>
      <c r="E124" s="5">
        <f>H107</f>
        <v>3393</v>
      </c>
      <c r="F124" s="5"/>
      <c r="G124" s="5"/>
      <c r="H124" s="5"/>
      <c r="I124" s="5"/>
      <c r="J124" s="1"/>
      <c r="K124" s="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5" t="s">
        <v>31</v>
      </c>
      <c r="B125" s="5">
        <f>H110</f>
        <v>863</v>
      </c>
      <c r="C125" s="5"/>
      <c r="D125" s="5"/>
      <c r="E125" s="5"/>
      <c r="F125" s="5"/>
      <c r="G125" s="5"/>
      <c r="H125" s="5"/>
      <c r="I125" s="5"/>
      <c r="J125" s="1"/>
      <c r="K125" s="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5" t="s">
        <v>32</v>
      </c>
      <c r="B126" s="6">
        <f>H112</f>
        <v>1273</v>
      </c>
      <c r="C126" s="5"/>
      <c r="D126" s="5" t="s">
        <v>45</v>
      </c>
      <c r="E126" s="5">
        <f>B128</f>
        <v>3000</v>
      </c>
      <c r="F126" s="5"/>
      <c r="G126" s="5"/>
      <c r="H126" s="5"/>
      <c r="I126" s="5"/>
      <c r="J126" s="1"/>
      <c r="K126" s="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>
      <c r="A127" s="7" t="s">
        <v>33</v>
      </c>
      <c r="B127" s="5">
        <f>B124-B125+B126</f>
        <v>10000</v>
      </c>
      <c r="C127" s="5"/>
      <c r="D127" s="5" t="s">
        <v>7</v>
      </c>
      <c r="E127" s="5"/>
      <c r="F127" s="5"/>
      <c r="G127" s="5"/>
      <c r="H127" s="5"/>
      <c r="I127" s="5"/>
      <c r="J127" s="1"/>
      <c r="K127" s="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5" t="s">
        <v>69</v>
      </c>
      <c r="B128" s="5">
        <f>B127*D111</f>
        <v>3000</v>
      </c>
      <c r="C128" s="5"/>
      <c r="D128" s="5" t="s">
        <v>7</v>
      </c>
      <c r="E128" s="5" t="s">
        <v>7</v>
      </c>
      <c r="F128" s="5"/>
      <c r="G128" s="5"/>
      <c r="H128" s="5"/>
      <c r="I128" s="5"/>
      <c r="J128" s="1"/>
      <c r="K128" s="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7.25" thickBot="1">
      <c r="A129" s="7" t="s">
        <v>34</v>
      </c>
      <c r="B129" s="9">
        <f>B127-B128</f>
        <v>7000</v>
      </c>
      <c r="C129" s="5"/>
      <c r="D129" s="7" t="s">
        <v>49</v>
      </c>
      <c r="E129" s="5"/>
      <c r="F129" s="16" t="s">
        <v>46</v>
      </c>
      <c r="G129" s="16"/>
      <c r="H129" s="16"/>
      <c r="I129" s="5"/>
      <c r="J129" s="1"/>
      <c r="K129" s="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thickTop="1">
      <c r="A130" s="5"/>
      <c r="B130" s="5"/>
      <c r="C130" s="5"/>
      <c r="D130" s="5"/>
      <c r="E130" s="5"/>
      <c r="F130" s="5" t="s">
        <v>47</v>
      </c>
      <c r="G130" s="5"/>
      <c r="H130" s="5"/>
      <c r="I130" s="5"/>
      <c r="J130" s="1"/>
      <c r="K130" s="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5"/>
      <c r="B131" s="5"/>
      <c r="C131" s="5"/>
      <c r="D131" s="5"/>
      <c r="E131" s="5"/>
      <c r="F131" s="5"/>
      <c r="G131" s="5"/>
      <c r="H131" s="5"/>
      <c r="I131" s="5"/>
      <c r="J131" s="1"/>
      <c r="K131" s="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>
      <c r="A132" s="5"/>
      <c r="B132" s="5"/>
      <c r="C132" s="5"/>
      <c r="D132" s="7" t="s">
        <v>49</v>
      </c>
      <c r="E132" s="5"/>
      <c r="F132" s="16">
        <f>B122</f>
        <v>12983</v>
      </c>
      <c r="G132" s="16"/>
      <c r="H132" s="16"/>
      <c r="I132" s="16"/>
      <c r="J132" s="1"/>
      <c r="K132" s="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5"/>
      <c r="B133" s="5"/>
      <c r="C133" s="5"/>
      <c r="D133" s="5"/>
      <c r="E133" s="5"/>
      <c r="F133" s="5" t="s">
        <v>72</v>
      </c>
      <c r="G133" s="5"/>
      <c r="H133" s="5"/>
      <c r="I133" s="5"/>
      <c r="J133" s="1"/>
      <c r="K133" s="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5"/>
      <c r="B134" s="5"/>
      <c r="C134" s="5"/>
      <c r="D134" s="5"/>
      <c r="E134" s="5"/>
      <c r="F134" s="5"/>
      <c r="G134" s="5" t="s">
        <v>7</v>
      </c>
      <c r="H134" s="5"/>
      <c r="I134" s="5"/>
      <c r="J134" s="1"/>
      <c r="K134" s="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>
      <c r="A135" s="5"/>
      <c r="B135" s="5"/>
      <c r="C135" s="5"/>
      <c r="D135" s="7" t="s">
        <v>49</v>
      </c>
      <c r="E135" s="5"/>
      <c r="F135" s="16">
        <f>F132</f>
        <v>12983</v>
      </c>
      <c r="G135" s="16"/>
      <c r="H135" s="6">
        <f>F135</f>
        <v>12983</v>
      </c>
      <c r="I135" s="11">
        <f>H135/H136</f>
        <v>0.014297560615688222</v>
      </c>
      <c r="J135" s="1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5"/>
      <c r="B136" s="5"/>
      <c r="C136" s="5"/>
      <c r="D136" s="5"/>
      <c r="E136" s="5"/>
      <c r="F136" s="5">
        <f>I116+E120+E122</f>
        <v>1026635</v>
      </c>
      <c r="G136" s="5">
        <f>I118</f>
        <v>118578</v>
      </c>
      <c r="H136" s="5">
        <f>F136-G136</f>
        <v>908057</v>
      </c>
      <c r="I136" s="6" t="s">
        <v>48</v>
      </c>
      <c r="J136" s="1"/>
      <c r="K136" s="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7.25" thickBot="1">
      <c r="A137" s="5"/>
      <c r="B137" s="5"/>
      <c r="C137" s="5"/>
      <c r="D137" s="5"/>
      <c r="E137" s="5"/>
      <c r="F137" s="5"/>
      <c r="G137" s="5"/>
      <c r="H137" s="5"/>
      <c r="I137" s="14">
        <f>I135*1</f>
        <v>0.014297560615688222</v>
      </c>
      <c r="J137" s="1"/>
      <c r="K137" s="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7.25" thickTop="1">
      <c r="A138" s="7" t="s">
        <v>51</v>
      </c>
      <c r="B138" s="5"/>
      <c r="C138" s="6" t="s">
        <v>52</v>
      </c>
      <c r="D138" s="6"/>
      <c r="E138" s="16">
        <f>B122</f>
        <v>12983</v>
      </c>
      <c r="F138" s="16"/>
      <c r="G138" s="6">
        <f>E138</f>
        <v>12983</v>
      </c>
      <c r="H138" s="11">
        <f>G138/G139</f>
        <v>2.0308149538557796</v>
      </c>
      <c r="I138" s="5"/>
      <c r="J138" s="1"/>
      <c r="K138" s="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7.25" thickBot="1">
      <c r="A139" s="5"/>
      <c r="B139" s="5"/>
      <c r="C139" s="5" t="s">
        <v>50</v>
      </c>
      <c r="D139" s="5"/>
      <c r="E139" s="5">
        <f>B123</f>
        <v>3393</v>
      </c>
      <c r="F139" s="5">
        <f>B128</f>
        <v>3000</v>
      </c>
      <c r="G139" s="5">
        <f>E139+F139</f>
        <v>6393</v>
      </c>
      <c r="H139" s="5" t="s">
        <v>53</v>
      </c>
      <c r="I139" s="14">
        <f>H138*1</f>
        <v>2.0308149538557796</v>
      </c>
      <c r="J139" s="1"/>
      <c r="K139" s="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thickTop="1">
      <c r="A140" s="5"/>
      <c r="B140" s="5"/>
      <c r="C140" s="5"/>
      <c r="D140" s="5"/>
      <c r="E140" s="5"/>
      <c r="F140" s="5"/>
      <c r="G140" s="5"/>
      <c r="H140" s="5"/>
      <c r="I140" s="5"/>
      <c r="J140" s="1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>
      <c r="A141" s="7" t="s">
        <v>55</v>
      </c>
      <c r="B141" s="16" t="s">
        <v>57</v>
      </c>
      <c r="C141" s="16"/>
      <c r="D141" s="16"/>
      <c r="E141" s="6">
        <f>B122</f>
        <v>12983</v>
      </c>
      <c r="F141" s="11">
        <f>E141/E142</f>
        <v>0.01482243447326299</v>
      </c>
      <c r="G141" s="5" t="s">
        <v>58</v>
      </c>
      <c r="H141" s="15">
        <f>F141*1</f>
        <v>0.01482243447326299</v>
      </c>
      <c r="I141" s="5"/>
      <c r="J141" s="1"/>
      <c r="K141" s="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5"/>
      <c r="B142" s="5" t="s">
        <v>56</v>
      </c>
      <c r="C142" s="5"/>
      <c r="D142" s="5"/>
      <c r="E142" s="5">
        <f>D108</f>
        <v>875902</v>
      </c>
      <c r="F142" s="5"/>
      <c r="G142" s="5"/>
      <c r="H142" s="5"/>
      <c r="I142" s="5"/>
      <c r="J142" s="1"/>
      <c r="K142" s="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0:26" ht="15">
      <c r="J143" s="1"/>
      <c r="K143" s="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0:26" ht="15">
      <c r="J144" s="1"/>
      <c r="K144" s="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0:26" ht="15">
      <c r="J145" s="1"/>
      <c r="K145" s="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0:26" ht="15">
      <c r="J146" s="1"/>
      <c r="K146" s="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0:26" ht="15">
      <c r="J147" s="1"/>
      <c r="K147" s="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0:26" ht="15">
      <c r="J148" s="1"/>
      <c r="K148" s="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1:26" ht="15">
      <c r="K149" s="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1:26" ht="15">
      <c r="K150" s="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1:26" ht="15">
      <c r="K151" s="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1:26" ht="15">
      <c r="K152" s="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1:26" ht="15">
      <c r="K153" s="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1:26" ht="15">
      <c r="K154" s="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1:26" ht="15">
      <c r="K155" s="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1:26" ht="15">
      <c r="K156" s="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1:26" ht="15">
      <c r="K157" s="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1:26" ht="15"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1:26" ht="15">
      <c r="K159" s="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1:26" ht="15">
      <c r="K160" s="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1:26" ht="15">
      <c r="K161" s="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1:26" ht="15">
      <c r="K162" s="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1:26" ht="15">
      <c r="K163" s="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1:26" ht="15">
      <c r="K164" s="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1:26" ht="15">
      <c r="K165" s="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1:26" ht="15">
      <c r="K166" s="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1:26" ht="15">
      <c r="K167" s="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1:26" ht="15">
      <c r="K168" s="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1:26" ht="15">
      <c r="K169" s="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1:26" ht="15">
      <c r="K170" s="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1:26" ht="15">
      <c r="K171" s="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1:26" ht="15">
      <c r="K172" s="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1:26" ht="15">
      <c r="K173" s="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1:26" ht="15">
      <c r="K174" s="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1:26" ht="15">
      <c r="K175" s="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1:26" ht="15">
      <c r="K176" s="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1:26" ht="15"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1:26" ht="15">
      <c r="K178" s="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1:26" ht="15">
      <c r="K179" s="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1:26" ht="15">
      <c r="K180" s="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1:26" ht="15">
      <c r="K181" s="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1:26" ht="15">
      <c r="K182" s="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1:26" ht="15">
      <c r="K183" s="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1:26" ht="15">
      <c r="K184" s="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1:26" ht="15">
      <c r="K185" s="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1:26" ht="15">
      <c r="K186" s="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1:26" ht="15">
      <c r="K187" s="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1:26" ht="15">
      <c r="K188" s="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1:26" ht="15">
      <c r="K189" s="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1:26" ht="15">
      <c r="K190" s="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1:26" ht="15">
      <c r="K191" s="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1:26" ht="15">
      <c r="K192" s="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1:26" ht="15">
      <c r="K193" s="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1:26" ht="15">
      <c r="K194" s="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1:26" ht="15">
      <c r="K195" s="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1:26" ht="15">
      <c r="K196" s="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1:26" ht="15">
      <c r="K197" s="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1:26" ht="15">
      <c r="K198" s="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1:26" ht="15">
      <c r="K199" s="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1:26" ht="15">
      <c r="K200" s="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1:26" ht="15">
      <c r="K201" s="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1:26" ht="15">
      <c r="K202" s="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1:26" ht="15">
      <c r="K203" s="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1:26" ht="15">
      <c r="K204" s="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1:26" ht="15">
      <c r="K205" s="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1:26" ht="15">
      <c r="K206" s="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1:26" ht="15">
      <c r="K207" s="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1:26" ht="15">
      <c r="K208" s="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1:26" ht="15">
      <c r="K209" s="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1:26" ht="15">
      <c r="K210" s="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1:26" ht="15">
      <c r="K211" s="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1:26" ht="15">
      <c r="K212" s="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1:26" ht="15">
      <c r="K213" s="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1:26" ht="15">
      <c r="K214" s="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1:26" ht="15">
      <c r="K215" s="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1:26" ht="15">
      <c r="K216" s="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1:26" ht="15">
      <c r="K217" s="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1:26" ht="15">
      <c r="K218" s="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1:26" ht="15">
      <c r="K219" s="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1:26" ht="15">
      <c r="K220" s="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1:26" ht="15">
      <c r="K221" s="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1:26" ht="15">
      <c r="K222" s="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1:26" ht="15">
      <c r="K223" s="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>
      <c r="A224" s="5"/>
      <c r="B224" s="5"/>
      <c r="C224" s="5"/>
      <c r="D224" s="5"/>
      <c r="E224" s="5"/>
      <c r="F224" s="5"/>
      <c r="G224" s="5"/>
      <c r="H224" s="5"/>
      <c r="I224" s="5"/>
      <c r="J224" s="1"/>
      <c r="K224" s="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>
      <c r="A225" s="5"/>
      <c r="B225" s="5"/>
      <c r="C225" s="5"/>
      <c r="D225" s="5"/>
      <c r="E225" s="5"/>
      <c r="F225" s="5"/>
      <c r="G225" s="5"/>
      <c r="H225" s="5"/>
      <c r="I225" s="5"/>
      <c r="J225" s="1"/>
      <c r="K225" s="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>
      <c r="A226" s="5"/>
      <c r="B226" s="5"/>
      <c r="C226" s="5"/>
      <c r="D226" s="5"/>
      <c r="E226" s="5"/>
      <c r="F226" s="5"/>
      <c r="G226" s="5"/>
      <c r="H226" s="5"/>
      <c r="I226" s="5"/>
      <c r="J226" s="1"/>
      <c r="K226" s="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>
      <c r="A227" s="5"/>
      <c r="B227" s="5"/>
      <c r="C227" s="5"/>
      <c r="D227" s="5"/>
      <c r="E227" s="5"/>
      <c r="F227" s="5"/>
      <c r="G227" s="5"/>
      <c r="H227" s="5"/>
      <c r="I227" s="5"/>
      <c r="J227" s="1"/>
      <c r="K227" s="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>
      <c r="A228" s="5"/>
      <c r="B228" s="5"/>
      <c r="C228" s="5"/>
      <c r="D228" s="5"/>
      <c r="E228" s="5"/>
      <c r="F228" s="5"/>
      <c r="G228" s="5"/>
      <c r="H228" s="5"/>
      <c r="I228" s="5"/>
      <c r="J228" s="1"/>
      <c r="K228" s="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>
      <c r="A229" s="5"/>
      <c r="B229" s="5"/>
      <c r="C229" s="5"/>
      <c r="D229" s="5"/>
      <c r="E229" s="5"/>
      <c r="F229" s="5"/>
      <c r="G229" s="5"/>
      <c r="H229" s="5"/>
      <c r="I229" s="5"/>
      <c r="J229" s="1"/>
      <c r="K229" s="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>
      <c r="A230" s="5"/>
      <c r="B230" s="5"/>
      <c r="C230" s="5"/>
      <c r="D230" s="5"/>
      <c r="E230" s="5"/>
      <c r="F230" s="5"/>
      <c r="G230" s="5"/>
      <c r="H230" s="5"/>
      <c r="I230" s="5"/>
      <c r="J230" s="1"/>
      <c r="K230" s="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5"/>
      <c r="B231" s="5"/>
      <c r="C231" s="5"/>
      <c r="D231" s="5"/>
      <c r="E231" s="5"/>
      <c r="F231" s="5"/>
      <c r="G231" s="5"/>
      <c r="H231" s="5"/>
      <c r="I231" s="5"/>
      <c r="J231" s="1"/>
      <c r="K231" s="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5"/>
      <c r="B232" s="5"/>
      <c r="C232" s="5"/>
      <c r="D232" s="5"/>
      <c r="E232" s="5"/>
      <c r="F232" s="5"/>
      <c r="G232" s="5"/>
      <c r="H232" s="5"/>
      <c r="I232" s="5"/>
      <c r="J232" s="1"/>
      <c r="K232" s="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5"/>
      <c r="B233" s="5"/>
      <c r="C233" s="5"/>
      <c r="D233" s="5"/>
      <c r="E233" s="5"/>
      <c r="F233" s="5"/>
      <c r="G233" s="5"/>
      <c r="H233" s="5"/>
      <c r="I233" s="5"/>
      <c r="J233" s="1"/>
      <c r="K233" s="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>
      <c r="A234" s="5"/>
      <c r="B234" s="5"/>
      <c r="C234" s="5"/>
      <c r="D234" s="5"/>
      <c r="E234" s="5"/>
      <c r="F234" s="5"/>
      <c r="G234" s="5"/>
      <c r="H234" s="5"/>
      <c r="I234" s="5"/>
      <c r="J234" s="1"/>
      <c r="K234" s="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5"/>
      <c r="B235" s="5"/>
      <c r="C235" s="5"/>
      <c r="D235" s="5"/>
      <c r="E235" s="5"/>
      <c r="F235" s="5"/>
      <c r="G235" s="5"/>
      <c r="H235" s="5"/>
      <c r="I235" s="5"/>
      <c r="J235" s="1"/>
      <c r="K235" s="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5"/>
      <c r="B236" s="5"/>
      <c r="C236" s="5"/>
      <c r="D236" s="5"/>
      <c r="E236" s="5"/>
      <c r="F236" s="5"/>
      <c r="G236" s="5"/>
      <c r="H236" s="5"/>
      <c r="I236" s="5"/>
      <c r="J236" s="1"/>
      <c r="K236" s="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5"/>
      <c r="B237" s="5"/>
      <c r="C237" s="5"/>
      <c r="D237" s="5"/>
      <c r="E237" s="5"/>
      <c r="F237" s="5"/>
      <c r="G237" s="5"/>
      <c r="H237" s="5"/>
      <c r="I237" s="5"/>
      <c r="J237" s="1"/>
      <c r="K237" s="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5"/>
      <c r="B238" s="5"/>
      <c r="C238" s="5"/>
      <c r="D238" s="5"/>
      <c r="E238" s="5"/>
      <c r="F238" s="5"/>
      <c r="G238" s="5"/>
      <c r="H238" s="5"/>
      <c r="I238" s="5"/>
      <c r="J238" s="1"/>
      <c r="K238" s="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5"/>
      <c r="B239" s="5"/>
      <c r="C239" s="5"/>
      <c r="D239" s="5"/>
      <c r="E239" s="5"/>
      <c r="F239" s="5"/>
      <c r="G239" s="5"/>
      <c r="H239" s="5"/>
      <c r="I239" s="5"/>
      <c r="J239" s="1"/>
      <c r="K239" s="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5"/>
      <c r="B240" s="5"/>
      <c r="C240" s="5"/>
      <c r="D240" s="5"/>
      <c r="E240" s="5"/>
      <c r="F240" s="5"/>
      <c r="G240" s="5"/>
      <c r="H240" s="5"/>
      <c r="I240" s="5"/>
      <c r="J240" s="1"/>
      <c r="K240" s="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5"/>
      <c r="B241" s="5"/>
      <c r="C241" s="5"/>
      <c r="D241" s="5"/>
      <c r="E241" s="5"/>
      <c r="F241" s="5"/>
      <c r="G241" s="5"/>
      <c r="H241" s="5"/>
      <c r="I241" s="5"/>
      <c r="J241" s="1"/>
      <c r="K241" s="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5"/>
      <c r="B242" s="5"/>
      <c r="C242" s="5"/>
      <c r="D242" s="5"/>
      <c r="E242" s="5"/>
      <c r="F242" s="5"/>
      <c r="G242" s="5"/>
      <c r="H242" s="5"/>
      <c r="I242" s="5"/>
      <c r="J242" s="1"/>
      <c r="K242" s="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5"/>
      <c r="B243" s="5"/>
      <c r="C243" s="5"/>
      <c r="D243" s="5"/>
      <c r="E243" s="5"/>
      <c r="F243" s="5"/>
      <c r="G243" s="5"/>
      <c r="H243" s="5"/>
      <c r="I243" s="5"/>
      <c r="J243" s="1"/>
      <c r="K243" s="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5"/>
      <c r="B244" s="5"/>
      <c r="C244" s="5"/>
      <c r="D244" s="5"/>
      <c r="E244" s="5"/>
      <c r="F244" s="5"/>
      <c r="G244" s="5"/>
      <c r="H244" s="5"/>
      <c r="I244" s="5"/>
      <c r="J244" s="1"/>
      <c r="K244" s="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5"/>
      <c r="B245" s="5"/>
      <c r="C245" s="5"/>
      <c r="D245" s="5"/>
      <c r="E245" s="5"/>
      <c r="F245" s="5"/>
      <c r="G245" s="5"/>
      <c r="H245" s="5"/>
      <c r="I245" s="5"/>
      <c r="J245" s="1"/>
      <c r="K245" s="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5"/>
      <c r="B246" s="5"/>
      <c r="C246" s="5"/>
      <c r="D246" s="5"/>
      <c r="E246" s="5"/>
      <c r="F246" s="5"/>
      <c r="G246" s="5"/>
      <c r="H246" s="5"/>
      <c r="I246" s="5"/>
      <c r="J246" s="1"/>
      <c r="K246" s="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5"/>
      <c r="B247" s="5"/>
      <c r="C247" s="5"/>
      <c r="D247" s="5"/>
      <c r="E247" s="5"/>
      <c r="F247" s="5"/>
      <c r="G247" s="5"/>
      <c r="H247" s="5"/>
      <c r="I247" s="5"/>
      <c r="J247" s="1"/>
      <c r="K247" s="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5"/>
      <c r="B248" s="5"/>
      <c r="C248" s="5"/>
      <c r="D248" s="5"/>
      <c r="E248" s="5"/>
      <c r="F248" s="5"/>
      <c r="G248" s="5"/>
      <c r="H248" s="5"/>
      <c r="I248" s="5"/>
      <c r="J248" s="1"/>
      <c r="K248" s="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5"/>
      <c r="B249" s="5"/>
      <c r="C249" s="5"/>
      <c r="D249" s="5"/>
      <c r="E249" s="5"/>
      <c r="F249" s="5"/>
      <c r="G249" s="5"/>
      <c r="H249" s="5"/>
      <c r="I249" s="5"/>
      <c r="J249" s="1"/>
      <c r="K249" s="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5"/>
      <c r="B250" s="5"/>
      <c r="C250" s="5"/>
      <c r="D250" s="5"/>
      <c r="E250" s="5"/>
      <c r="F250" s="5"/>
      <c r="G250" s="5"/>
      <c r="H250" s="5"/>
      <c r="I250" s="5"/>
      <c r="J250" s="1"/>
      <c r="K250" s="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5"/>
      <c r="B251" s="5"/>
      <c r="C251" s="5"/>
      <c r="D251" s="5"/>
      <c r="E251" s="5"/>
      <c r="F251" s="5"/>
      <c r="G251" s="5"/>
      <c r="H251" s="5"/>
      <c r="I251" s="5"/>
      <c r="J251" s="1"/>
      <c r="K251" s="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5"/>
      <c r="B252" s="5"/>
      <c r="C252" s="5"/>
      <c r="D252" s="5"/>
      <c r="E252" s="5"/>
      <c r="F252" s="5"/>
      <c r="G252" s="5"/>
      <c r="H252" s="5"/>
      <c r="I252" s="5"/>
      <c r="J252" s="1"/>
      <c r="K252" s="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5"/>
      <c r="B253" s="5"/>
      <c r="C253" s="5"/>
      <c r="D253" s="5"/>
      <c r="E253" s="5"/>
      <c r="F253" s="5"/>
      <c r="G253" s="5"/>
      <c r="H253" s="5"/>
      <c r="I253" s="5"/>
      <c r="J253" s="1"/>
      <c r="K253" s="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5"/>
      <c r="B254" s="5"/>
      <c r="C254" s="5"/>
      <c r="D254" s="5"/>
      <c r="E254" s="5"/>
      <c r="F254" s="5"/>
      <c r="G254" s="5"/>
      <c r="H254" s="5"/>
      <c r="I254" s="5"/>
      <c r="J254" s="1"/>
      <c r="K254" s="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5"/>
      <c r="B255" s="5"/>
      <c r="C255" s="5"/>
      <c r="D255" s="5"/>
      <c r="E255" s="5"/>
      <c r="F255" s="5"/>
      <c r="G255" s="5"/>
      <c r="H255" s="5"/>
      <c r="I255" s="5"/>
      <c r="J255" s="1"/>
      <c r="K255" s="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5"/>
      <c r="B256" s="5"/>
      <c r="C256" s="5"/>
      <c r="D256" s="5"/>
      <c r="E256" s="5"/>
      <c r="F256" s="5"/>
      <c r="G256" s="5"/>
      <c r="H256" s="5"/>
      <c r="I256" s="5"/>
      <c r="J256" s="1"/>
      <c r="K256" s="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5"/>
      <c r="B257" s="5"/>
      <c r="C257" s="5"/>
      <c r="D257" s="5"/>
      <c r="E257" s="5"/>
      <c r="F257" s="5"/>
      <c r="G257" s="5"/>
      <c r="H257" s="5"/>
      <c r="I257" s="5"/>
      <c r="J257" s="1"/>
      <c r="K257" s="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5"/>
      <c r="B258" s="5"/>
      <c r="C258" s="5"/>
      <c r="D258" s="5"/>
      <c r="E258" s="5"/>
      <c r="F258" s="5"/>
      <c r="G258" s="5"/>
      <c r="H258" s="5"/>
      <c r="I258" s="5"/>
      <c r="J258" s="1"/>
      <c r="K258" s="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5"/>
      <c r="B259" s="5"/>
      <c r="C259" s="5"/>
      <c r="D259" s="5"/>
      <c r="E259" s="5"/>
      <c r="F259" s="5"/>
      <c r="G259" s="5"/>
      <c r="H259" s="5"/>
      <c r="I259" s="5"/>
      <c r="J259" s="1"/>
      <c r="K259" s="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5"/>
      <c r="B260" s="5"/>
      <c r="C260" s="5"/>
      <c r="D260" s="5"/>
      <c r="E260" s="5"/>
      <c r="F260" s="5"/>
      <c r="G260" s="5"/>
      <c r="H260" s="5"/>
      <c r="I260" s="5"/>
      <c r="J260" s="1"/>
      <c r="K260" s="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5"/>
      <c r="B261" s="5"/>
      <c r="C261" s="5"/>
      <c r="D261" s="5"/>
      <c r="E261" s="5"/>
      <c r="F261" s="5"/>
      <c r="G261" s="5"/>
      <c r="H261" s="5"/>
      <c r="I261" s="5"/>
      <c r="J261" s="1"/>
      <c r="K261" s="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5"/>
      <c r="B262" s="5"/>
      <c r="C262" s="5"/>
      <c r="D262" s="5"/>
      <c r="E262" s="5"/>
      <c r="F262" s="5"/>
      <c r="G262" s="5"/>
      <c r="H262" s="5"/>
      <c r="I262" s="5"/>
      <c r="J262" s="1"/>
      <c r="K262" s="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5"/>
      <c r="B263" s="5"/>
      <c r="C263" s="5"/>
      <c r="D263" s="5"/>
      <c r="E263" s="5"/>
      <c r="F263" s="5"/>
      <c r="G263" s="5"/>
      <c r="H263" s="5"/>
      <c r="I263" s="5"/>
      <c r="J263" s="1"/>
      <c r="K263" s="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5"/>
      <c r="B264" s="5"/>
      <c r="C264" s="5"/>
      <c r="D264" s="5"/>
      <c r="E264" s="5"/>
      <c r="F264" s="5"/>
      <c r="G264" s="5"/>
      <c r="H264" s="5"/>
      <c r="I264" s="5"/>
      <c r="J264" s="1"/>
      <c r="K264" s="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5"/>
      <c r="B265" s="5"/>
      <c r="C265" s="5"/>
      <c r="D265" s="5"/>
      <c r="E265" s="5"/>
      <c r="F265" s="5"/>
      <c r="G265" s="5"/>
      <c r="H265" s="5"/>
      <c r="I265" s="5"/>
      <c r="J265" s="1"/>
      <c r="K265" s="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5"/>
      <c r="B266" s="5"/>
      <c r="C266" s="5"/>
      <c r="D266" s="5"/>
      <c r="E266" s="5"/>
      <c r="F266" s="5"/>
      <c r="G266" s="5"/>
      <c r="H266" s="5"/>
      <c r="I266" s="5"/>
      <c r="J266" s="1"/>
      <c r="K266" s="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5"/>
      <c r="B267" s="5"/>
      <c r="C267" s="5"/>
      <c r="D267" s="5"/>
      <c r="E267" s="5"/>
      <c r="F267" s="5"/>
      <c r="G267" s="5"/>
      <c r="H267" s="5"/>
      <c r="I267" s="5"/>
      <c r="J267" s="1"/>
      <c r="K267" s="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5"/>
      <c r="B268" s="5"/>
      <c r="C268" s="5"/>
      <c r="D268" s="5"/>
      <c r="E268" s="5"/>
      <c r="F268" s="5"/>
      <c r="G268" s="5"/>
      <c r="H268" s="5"/>
      <c r="I268" s="5"/>
      <c r="J268" s="1"/>
      <c r="K268" s="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5"/>
      <c r="B269" s="5"/>
      <c r="C269" s="5"/>
      <c r="D269" s="5"/>
      <c r="E269" s="5"/>
      <c r="F269" s="5"/>
      <c r="G269" s="5"/>
      <c r="H269" s="5"/>
      <c r="I269" s="5"/>
      <c r="J269" s="1"/>
      <c r="K269" s="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5"/>
      <c r="B270" s="5"/>
      <c r="C270" s="5"/>
      <c r="D270" s="5"/>
      <c r="E270" s="5"/>
      <c r="F270" s="5"/>
      <c r="G270" s="5"/>
      <c r="H270" s="5"/>
      <c r="I270" s="5"/>
      <c r="J270" s="1"/>
      <c r="K270" s="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5"/>
      <c r="B271" s="5"/>
      <c r="C271" s="5"/>
      <c r="D271" s="5"/>
      <c r="E271" s="5"/>
      <c r="F271" s="5"/>
      <c r="G271" s="5"/>
      <c r="H271" s="5"/>
      <c r="I271" s="5"/>
      <c r="J271" s="1"/>
      <c r="K271" s="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5"/>
      <c r="B272" s="5"/>
      <c r="C272" s="5"/>
      <c r="D272" s="5"/>
      <c r="E272" s="5"/>
      <c r="F272" s="5"/>
      <c r="G272" s="5"/>
      <c r="H272" s="5"/>
      <c r="I272" s="5"/>
      <c r="J272" s="1"/>
      <c r="K272" s="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5"/>
      <c r="B273" s="5"/>
      <c r="C273" s="5"/>
      <c r="D273" s="5"/>
      <c r="E273" s="5"/>
      <c r="F273" s="5"/>
      <c r="G273" s="5"/>
      <c r="H273" s="5"/>
      <c r="I273" s="5"/>
      <c r="J273" s="1"/>
      <c r="K273" s="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5"/>
      <c r="B274" s="5"/>
      <c r="C274" s="5"/>
      <c r="D274" s="5"/>
      <c r="E274" s="5"/>
      <c r="F274" s="5"/>
      <c r="G274" s="5"/>
      <c r="H274" s="5"/>
      <c r="I274" s="5"/>
      <c r="J274" s="1"/>
      <c r="K274" s="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5"/>
      <c r="B275" s="5"/>
      <c r="C275" s="5"/>
      <c r="D275" s="5"/>
      <c r="E275" s="5"/>
      <c r="F275" s="5"/>
      <c r="G275" s="5"/>
      <c r="H275" s="5"/>
      <c r="I275" s="5"/>
      <c r="J275" s="1"/>
      <c r="K275" s="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5"/>
      <c r="B276" s="5"/>
      <c r="C276" s="5"/>
      <c r="D276" s="5"/>
      <c r="E276" s="5"/>
      <c r="F276" s="5"/>
      <c r="G276" s="5"/>
      <c r="H276" s="5"/>
      <c r="I276" s="5"/>
      <c r="J276" s="1"/>
      <c r="K276" s="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5"/>
      <c r="B277" s="5"/>
      <c r="C277" s="5"/>
      <c r="D277" s="5"/>
      <c r="E277" s="5"/>
      <c r="F277" s="5"/>
      <c r="G277" s="5"/>
      <c r="H277" s="5"/>
      <c r="I277" s="5"/>
      <c r="J277" s="1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5"/>
      <c r="B278" s="5"/>
      <c r="C278" s="5"/>
      <c r="D278" s="5"/>
      <c r="E278" s="5"/>
      <c r="F278" s="5"/>
      <c r="G278" s="5"/>
      <c r="H278" s="5"/>
      <c r="I278" s="5"/>
      <c r="J278" s="1"/>
      <c r="K278" s="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5"/>
      <c r="B279" s="5"/>
      <c r="C279" s="5"/>
      <c r="D279" s="5"/>
      <c r="E279" s="5"/>
      <c r="F279" s="5"/>
      <c r="G279" s="5"/>
      <c r="H279" s="5"/>
      <c r="I279" s="5"/>
      <c r="J279" s="1"/>
      <c r="K279" s="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5"/>
      <c r="B280" s="5"/>
      <c r="C280" s="5"/>
      <c r="D280" s="5"/>
      <c r="E280" s="5"/>
      <c r="F280" s="5"/>
      <c r="G280" s="5"/>
      <c r="H280" s="5"/>
      <c r="I280" s="5"/>
      <c r="J280" s="1"/>
      <c r="K280" s="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5"/>
      <c r="B281" s="5"/>
      <c r="C281" s="5"/>
      <c r="D281" s="5"/>
      <c r="E281" s="5"/>
      <c r="F281" s="5"/>
      <c r="G281" s="5"/>
      <c r="H281" s="5"/>
      <c r="I281" s="5"/>
      <c r="J281" s="1"/>
      <c r="K281" s="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5"/>
      <c r="B282" s="5"/>
      <c r="C282" s="5"/>
      <c r="D282" s="5"/>
      <c r="E282" s="5"/>
      <c r="F282" s="5"/>
      <c r="G282" s="5"/>
      <c r="H282" s="5"/>
      <c r="I282" s="5"/>
      <c r="J282" s="1"/>
      <c r="K282" s="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5"/>
      <c r="B283" s="5"/>
      <c r="C283" s="5"/>
      <c r="D283" s="5"/>
      <c r="E283" s="5"/>
      <c r="F283" s="5"/>
      <c r="G283" s="5"/>
      <c r="H283" s="5"/>
      <c r="I283" s="5"/>
      <c r="J283" s="1"/>
      <c r="K283" s="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5"/>
      <c r="B284" s="5"/>
      <c r="C284" s="5"/>
      <c r="D284" s="5"/>
      <c r="E284" s="5"/>
      <c r="F284" s="5"/>
      <c r="G284" s="5"/>
      <c r="H284" s="5"/>
      <c r="I284" s="5"/>
      <c r="J284" s="1"/>
      <c r="K284" s="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5"/>
      <c r="B285" s="5"/>
      <c r="C285" s="5"/>
      <c r="D285" s="5"/>
      <c r="E285" s="5"/>
      <c r="F285" s="5"/>
      <c r="G285" s="5"/>
      <c r="H285" s="5"/>
      <c r="I285" s="5"/>
      <c r="J285" s="1"/>
      <c r="K285" s="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5"/>
      <c r="B286" s="5"/>
      <c r="C286" s="5"/>
      <c r="D286" s="5"/>
      <c r="E286" s="5"/>
      <c r="F286" s="5"/>
      <c r="G286" s="5"/>
      <c r="H286" s="5"/>
      <c r="I286" s="5"/>
      <c r="J286" s="1"/>
      <c r="K286" s="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5"/>
      <c r="B287" s="5"/>
      <c r="C287" s="5"/>
      <c r="D287" s="5"/>
      <c r="E287" s="5"/>
      <c r="F287" s="5"/>
      <c r="G287" s="5"/>
      <c r="H287" s="5"/>
      <c r="I287" s="5"/>
      <c r="J287" s="1"/>
      <c r="K287" s="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5"/>
      <c r="B288" s="5"/>
      <c r="C288" s="5"/>
      <c r="D288" s="5"/>
      <c r="E288" s="5"/>
      <c r="F288" s="5"/>
      <c r="G288" s="5"/>
      <c r="H288" s="5"/>
      <c r="I288" s="5"/>
      <c r="J288" s="1"/>
      <c r="K288" s="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5"/>
      <c r="B289" s="5"/>
      <c r="C289" s="5"/>
      <c r="D289" s="5"/>
      <c r="E289" s="5"/>
      <c r="F289" s="5"/>
      <c r="G289" s="5"/>
      <c r="H289" s="5"/>
      <c r="I289" s="5"/>
      <c r="J289" s="1"/>
      <c r="K289" s="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5"/>
      <c r="B290" s="5"/>
      <c r="C290" s="5"/>
      <c r="D290" s="5"/>
      <c r="E290" s="5"/>
      <c r="F290" s="5"/>
      <c r="G290" s="5"/>
      <c r="H290" s="5"/>
      <c r="I290" s="5"/>
      <c r="J290" s="1"/>
      <c r="K290" s="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5"/>
      <c r="B291" s="5"/>
      <c r="C291" s="5"/>
      <c r="D291" s="5"/>
      <c r="E291" s="5"/>
      <c r="F291" s="5"/>
      <c r="G291" s="5"/>
      <c r="H291" s="5"/>
      <c r="I291" s="5"/>
      <c r="J291" s="1"/>
      <c r="K291" s="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5"/>
      <c r="B292" s="5"/>
      <c r="C292" s="5"/>
      <c r="D292" s="5"/>
      <c r="E292" s="5"/>
      <c r="F292" s="5"/>
      <c r="G292" s="5"/>
      <c r="H292" s="5"/>
      <c r="I292" s="5"/>
      <c r="J292" s="1"/>
      <c r="K292" s="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5"/>
      <c r="B293" s="5"/>
      <c r="C293" s="5"/>
      <c r="D293" s="5"/>
      <c r="E293" s="5"/>
      <c r="F293" s="5"/>
      <c r="G293" s="5"/>
      <c r="H293" s="5"/>
      <c r="I293" s="5"/>
      <c r="J293" s="1"/>
      <c r="K293" s="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5"/>
      <c r="B294" s="5"/>
      <c r="C294" s="5"/>
      <c r="D294" s="5"/>
      <c r="E294" s="5"/>
      <c r="F294" s="5"/>
      <c r="G294" s="5"/>
      <c r="H294" s="5"/>
      <c r="I294" s="5"/>
      <c r="J294" s="1"/>
      <c r="K294" s="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5"/>
      <c r="B295" s="5"/>
      <c r="C295" s="5"/>
      <c r="D295" s="5"/>
      <c r="E295" s="5"/>
      <c r="F295" s="5"/>
      <c r="G295" s="5"/>
      <c r="H295" s="5"/>
      <c r="I295" s="5"/>
      <c r="J295" s="1"/>
      <c r="K295" s="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5"/>
      <c r="B296" s="5"/>
      <c r="C296" s="5"/>
      <c r="D296" s="5"/>
      <c r="E296" s="5"/>
      <c r="F296" s="5"/>
      <c r="G296" s="5"/>
      <c r="H296" s="5"/>
      <c r="I296" s="5"/>
      <c r="J296" s="1"/>
      <c r="K296" s="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5"/>
      <c r="B297" s="5"/>
      <c r="C297" s="5"/>
      <c r="D297" s="5"/>
      <c r="E297" s="5"/>
      <c r="F297" s="5"/>
      <c r="G297" s="5"/>
      <c r="H297" s="5"/>
      <c r="I297" s="5"/>
      <c r="J297" s="1"/>
      <c r="K297" s="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5"/>
      <c r="B298" s="5"/>
      <c r="C298" s="5"/>
      <c r="D298" s="5"/>
      <c r="E298" s="5"/>
      <c r="F298" s="5"/>
      <c r="G298" s="5"/>
      <c r="H298" s="5"/>
      <c r="I298" s="5"/>
      <c r="J298" s="1"/>
      <c r="K298" s="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5"/>
      <c r="B299" s="5"/>
      <c r="C299" s="5"/>
      <c r="D299" s="5"/>
      <c r="E299" s="5"/>
      <c r="F299" s="5"/>
      <c r="G299" s="5"/>
      <c r="H299" s="5"/>
      <c r="I299" s="5"/>
      <c r="J299" s="1"/>
      <c r="K299" s="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5"/>
      <c r="B300" s="5"/>
      <c r="C300" s="5"/>
      <c r="D300" s="5"/>
      <c r="E300" s="5"/>
      <c r="F300" s="5"/>
      <c r="G300" s="5"/>
      <c r="H300" s="5"/>
      <c r="I300" s="5"/>
      <c r="J300" s="1"/>
      <c r="K300" s="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5"/>
      <c r="B301" s="5"/>
      <c r="C301" s="5"/>
      <c r="D301" s="5"/>
      <c r="E301" s="5"/>
      <c r="F301" s="5"/>
      <c r="G301" s="5"/>
      <c r="H301" s="5"/>
      <c r="I301" s="5"/>
      <c r="J301" s="1"/>
      <c r="K301" s="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5"/>
      <c r="B302" s="5"/>
      <c r="C302" s="5"/>
      <c r="D302" s="5"/>
      <c r="E302" s="5"/>
      <c r="F302" s="5"/>
      <c r="G302" s="5"/>
      <c r="H302" s="5"/>
      <c r="I302" s="5"/>
      <c r="J302" s="1"/>
      <c r="K302" s="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5"/>
      <c r="B303" s="5"/>
      <c r="C303" s="5"/>
      <c r="D303" s="5"/>
      <c r="E303" s="5"/>
      <c r="F303" s="5"/>
      <c r="G303" s="5"/>
      <c r="H303" s="5"/>
      <c r="I303" s="5"/>
      <c r="J303" s="1"/>
      <c r="K303" s="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5"/>
      <c r="B304" s="5"/>
      <c r="C304" s="5"/>
      <c r="D304" s="5"/>
      <c r="E304" s="5"/>
      <c r="F304" s="5"/>
      <c r="G304" s="5"/>
      <c r="H304" s="5"/>
      <c r="I304" s="5"/>
      <c r="J304" s="1"/>
      <c r="K304" s="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5"/>
      <c r="B305" s="5"/>
      <c r="C305" s="5"/>
      <c r="D305" s="5"/>
      <c r="E305" s="5"/>
      <c r="F305" s="5"/>
      <c r="G305" s="5"/>
      <c r="H305" s="5"/>
      <c r="I305" s="5"/>
      <c r="J305" s="1"/>
      <c r="K305" s="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5"/>
      <c r="B306" s="5"/>
      <c r="C306" s="5"/>
      <c r="D306" s="5"/>
      <c r="E306" s="5"/>
      <c r="F306" s="5"/>
      <c r="G306" s="5"/>
      <c r="H306" s="5"/>
      <c r="I306" s="5"/>
      <c r="J306" s="1"/>
      <c r="K306" s="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5"/>
      <c r="B307" s="5"/>
      <c r="C307" s="5"/>
      <c r="D307" s="5"/>
      <c r="E307" s="5"/>
      <c r="F307" s="5"/>
      <c r="G307" s="5"/>
      <c r="H307" s="5"/>
      <c r="I307" s="5"/>
      <c r="J307" s="1"/>
      <c r="K307" s="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5"/>
      <c r="B308" s="5"/>
      <c r="C308" s="5"/>
      <c r="D308" s="5"/>
      <c r="E308" s="5"/>
      <c r="F308" s="5"/>
      <c r="G308" s="5"/>
      <c r="H308" s="5"/>
      <c r="I308" s="5"/>
      <c r="J308" s="1"/>
      <c r="K308" s="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5"/>
      <c r="B309" s="5"/>
      <c r="C309" s="5"/>
      <c r="D309" s="5"/>
      <c r="E309" s="5"/>
      <c r="F309" s="5"/>
      <c r="G309" s="5"/>
      <c r="H309" s="5"/>
      <c r="I309" s="5"/>
      <c r="J309" s="1"/>
      <c r="K309" s="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5"/>
      <c r="B310" s="5"/>
      <c r="C310" s="5"/>
      <c r="D310" s="5"/>
      <c r="E310" s="5"/>
      <c r="F310" s="5"/>
      <c r="G310" s="5"/>
      <c r="H310" s="5"/>
      <c r="I310" s="5"/>
      <c r="J310" s="1"/>
      <c r="K310" s="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5"/>
      <c r="B311" s="5"/>
      <c r="C311" s="5"/>
      <c r="D311" s="5"/>
      <c r="E311" s="5"/>
      <c r="F311" s="5"/>
      <c r="G311" s="5"/>
      <c r="H311" s="5"/>
      <c r="I311" s="5"/>
      <c r="J311" s="1"/>
      <c r="K311" s="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5"/>
      <c r="B312" s="5"/>
      <c r="C312" s="5"/>
      <c r="D312" s="5"/>
      <c r="E312" s="5"/>
      <c r="F312" s="5"/>
      <c r="G312" s="5"/>
      <c r="H312" s="5"/>
      <c r="I312" s="5"/>
      <c r="J312" s="1"/>
      <c r="K312" s="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5"/>
      <c r="B313" s="5"/>
      <c r="C313" s="5"/>
      <c r="D313" s="5"/>
      <c r="E313" s="5"/>
      <c r="F313" s="5"/>
      <c r="G313" s="5"/>
      <c r="H313" s="5"/>
      <c r="I313" s="5"/>
      <c r="J313" s="1"/>
      <c r="K313" s="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5"/>
      <c r="B314" s="5"/>
      <c r="C314" s="5"/>
      <c r="D314" s="5"/>
      <c r="E314" s="5"/>
      <c r="F314" s="5"/>
      <c r="G314" s="5"/>
      <c r="H314" s="5"/>
      <c r="I314" s="5"/>
      <c r="J314" s="1"/>
      <c r="K314" s="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5"/>
      <c r="B315" s="5"/>
      <c r="C315" s="5"/>
      <c r="D315" s="5"/>
      <c r="E315" s="5"/>
      <c r="F315" s="5"/>
      <c r="G315" s="5"/>
      <c r="H315" s="5"/>
      <c r="I315" s="5"/>
      <c r="J315" s="1"/>
      <c r="K315" s="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5"/>
      <c r="B316" s="5"/>
      <c r="C316" s="5"/>
      <c r="D316" s="5"/>
      <c r="E316" s="5"/>
      <c r="F316" s="5"/>
      <c r="G316" s="5"/>
      <c r="H316" s="5"/>
      <c r="I316" s="5"/>
      <c r="J316" s="1"/>
      <c r="K316" s="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5"/>
      <c r="B317" s="5"/>
      <c r="C317" s="5"/>
      <c r="D317" s="5"/>
      <c r="E317" s="5"/>
      <c r="F317" s="5"/>
      <c r="G317" s="5"/>
      <c r="H317" s="5"/>
      <c r="I317" s="5"/>
      <c r="J317" s="1"/>
      <c r="K317" s="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5"/>
      <c r="B318" s="5"/>
      <c r="C318" s="5"/>
      <c r="D318" s="5"/>
      <c r="E318" s="5"/>
      <c r="F318" s="5"/>
      <c r="G318" s="5"/>
      <c r="H318" s="5"/>
      <c r="I318" s="5"/>
      <c r="J318" s="1"/>
      <c r="K318" s="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5"/>
      <c r="B319" s="5"/>
      <c r="C319" s="5"/>
      <c r="D319" s="5"/>
      <c r="E319" s="5"/>
      <c r="F319" s="5"/>
      <c r="G319" s="5"/>
      <c r="H319" s="5"/>
      <c r="I319" s="5"/>
      <c r="J319" s="1"/>
      <c r="K319" s="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5"/>
      <c r="B320" s="5"/>
      <c r="C320" s="5"/>
      <c r="D320" s="5"/>
      <c r="E320" s="5"/>
      <c r="F320" s="5"/>
      <c r="G320" s="5"/>
      <c r="H320" s="5"/>
      <c r="I320" s="5"/>
      <c r="J320" s="1"/>
      <c r="K320" s="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5"/>
      <c r="B321" s="5"/>
      <c r="C321" s="5"/>
      <c r="D321" s="5"/>
      <c r="E321" s="5"/>
      <c r="F321" s="5"/>
      <c r="G321" s="5"/>
      <c r="H321" s="5"/>
      <c r="I321" s="5"/>
      <c r="J321" s="1"/>
      <c r="K321" s="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5"/>
      <c r="B322" s="5"/>
      <c r="C322" s="5"/>
      <c r="D322" s="5"/>
      <c r="E322" s="5"/>
      <c r="F322" s="5"/>
      <c r="G322" s="5"/>
      <c r="H322" s="5"/>
      <c r="I322" s="5"/>
      <c r="J322" s="1"/>
      <c r="K322" s="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5"/>
      <c r="B323" s="5"/>
      <c r="C323" s="5"/>
      <c r="D323" s="5"/>
      <c r="E323" s="5"/>
      <c r="F323" s="5"/>
      <c r="G323" s="5"/>
      <c r="H323" s="5"/>
      <c r="I323" s="5"/>
      <c r="J323" s="1"/>
      <c r="K323" s="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5"/>
      <c r="B324" s="5"/>
      <c r="C324" s="5"/>
      <c r="D324" s="5"/>
      <c r="E324" s="5"/>
      <c r="F324" s="5"/>
      <c r="G324" s="5"/>
      <c r="H324" s="5"/>
      <c r="I324" s="5"/>
      <c r="J324" s="1"/>
      <c r="K324" s="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5"/>
      <c r="B325" s="5"/>
      <c r="C325" s="5"/>
      <c r="D325" s="5"/>
      <c r="E325" s="5"/>
      <c r="F325" s="5"/>
      <c r="G325" s="5"/>
      <c r="H325" s="5"/>
      <c r="I325" s="5"/>
      <c r="J325" s="1"/>
      <c r="K325" s="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5"/>
      <c r="B326" s="5"/>
      <c r="C326" s="5"/>
      <c r="D326" s="5"/>
      <c r="E326" s="5"/>
      <c r="F326" s="5"/>
      <c r="G326" s="5"/>
      <c r="H326" s="5"/>
      <c r="I326" s="5"/>
      <c r="J326" s="1"/>
      <c r="K326" s="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5"/>
      <c r="B327" s="5"/>
      <c r="C327" s="5"/>
      <c r="D327" s="5"/>
      <c r="E327" s="5"/>
      <c r="F327" s="5"/>
      <c r="G327" s="5"/>
      <c r="H327" s="5"/>
      <c r="I327" s="5"/>
      <c r="J327" s="1"/>
      <c r="K327" s="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5"/>
      <c r="B328" s="5"/>
      <c r="C328" s="5"/>
      <c r="D328" s="5"/>
      <c r="E328" s="5"/>
      <c r="F328" s="5"/>
      <c r="G328" s="5"/>
      <c r="H328" s="5"/>
      <c r="I328" s="5"/>
      <c r="J328" s="1"/>
      <c r="K328" s="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11" ht="19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9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9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9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9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9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9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9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9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9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9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9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9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9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9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9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9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9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9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9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9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9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9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9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9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9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9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9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9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9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9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9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9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9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9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9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9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9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9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9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9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9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9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9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9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9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9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9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9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9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9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9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9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9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9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9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9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9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9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9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9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9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9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9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9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9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9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9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9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9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9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9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9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9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9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9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9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9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9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9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9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9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9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9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9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9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9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9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9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9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9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9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9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9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9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9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9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9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9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9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9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9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9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9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9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9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9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9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9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9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9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9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9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9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9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9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9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9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9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9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9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9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9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9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9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9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9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9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9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9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9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9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9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9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9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9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9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9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9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9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9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9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9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9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9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9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9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9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9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9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9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9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9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9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9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9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9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9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9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9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9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9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9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9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9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9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9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9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9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9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9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9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9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9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9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9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9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9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9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9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9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9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9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9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9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9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9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9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9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9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9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9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9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9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9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9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9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9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9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9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9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9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9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9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9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9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9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9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9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9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9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9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9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9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9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9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9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9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9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9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9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9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9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9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9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9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9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9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9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9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9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9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9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9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9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9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9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9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9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9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9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9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9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9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9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9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9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9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9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9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9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9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9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9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9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9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9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9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9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9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9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9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9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9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9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9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9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9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9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9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9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9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9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9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9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9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9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9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9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9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9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9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9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9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9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9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9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9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9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9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9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9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9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9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9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9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9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9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9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9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9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9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9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9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9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9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9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9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9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9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9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9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9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9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9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9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9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9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9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9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9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9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9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9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9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9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9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9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9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9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9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9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9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9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9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9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9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9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9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9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9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9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9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9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9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9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9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9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9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9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9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9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9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9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9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9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9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9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9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9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9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9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9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9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9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9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9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9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9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9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9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9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9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9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9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9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9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9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9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9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9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9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9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9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9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9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9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9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9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9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9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9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9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9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9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9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9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9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9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9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9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9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9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9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9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9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9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9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9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9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9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9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9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9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9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9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9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9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9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9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9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9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9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9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9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9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9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9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9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9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9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9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9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9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9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9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9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9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9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9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9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9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9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9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9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9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9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9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9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9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9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9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9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9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9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9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</sheetData>
  <sheetProtection/>
  <mergeCells count="15">
    <mergeCell ref="B94:D94"/>
    <mergeCell ref="B46:D46"/>
    <mergeCell ref="F82:H82"/>
    <mergeCell ref="F88:G88"/>
    <mergeCell ref="F135:G135"/>
    <mergeCell ref="E138:F138"/>
    <mergeCell ref="B141:D141"/>
    <mergeCell ref="F85:I85"/>
    <mergeCell ref="F132:I132"/>
    <mergeCell ref="F34:H34"/>
    <mergeCell ref="F37:H37"/>
    <mergeCell ref="F40:G40"/>
    <mergeCell ref="E43:F43"/>
    <mergeCell ref="F129:H129"/>
    <mergeCell ref="E91:F91"/>
  </mergeCells>
  <printOptions/>
  <pageMargins left="0.25" right="0.25" top="0.23" bottom="0.39" header="0" footer="0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Familia Castillo Bribiesca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Castillo Garcia</dc:creator>
  <cp:keywords/>
  <dc:description/>
  <cp:lastModifiedBy>Oscar</cp:lastModifiedBy>
  <cp:lastPrinted>2009-08-26T21:16:20Z</cp:lastPrinted>
  <dcterms:created xsi:type="dcterms:W3CDTF">2006-11-14T05:40:57Z</dcterms:created>
  <dcterms:modified xsi:type="dcterms:W3CDTF">2014-02-14T19:51:11Z</dcterms:modified>
  <cp:category/>
  <cp:version/>
  <cp:contentType/>
  <cp:contentStatus/>
</cp:coreProperties>
</file>